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402" i="1" l="1"/>
  <c r="D338" i="1" l="1"/>
  <c r="E338" i="1"/>
  <c r="F338" i="1"/>
  <c r="G338" i="1"/>
  <c r="H338" i="1"/>
  <c r="C338" i="1"/>
  <c r="D221" i="1"/>
  <c r="E221" i="1"/>
  <c r="G159" i="1"/>
  <c r="H159" i="1"/>
  <c r="D159" i="1"/>
  <c r="C159" i="1"/>
  <c r="G129" i="1"/>
  <c r="E62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7" i="1"/>
  <c r="H30" i="1"/>
  <c r="H40" i="1" s="1"/>
  <c r="H31" i="1"/>
  <c r="H32" i="1"/>
  <c r="H33" i="1"/>
  <c r="H34" i="1"/>
  <c r="H35" i="1"/>
  <c r="H36" i="1"/>
  <c r="H37" i="1"/>
  <c r="H38" i="1"/>
  <c r="H39" i="1"/>
  <c r="H29" i="1"/>
  <c r="G40" i="1"/>
  <c r="E28" i="1"/>
  <c r="F28" i="1"/>
  <c r="G28" i="1"/>
  <c r="D51" i="1"/>
  <c r="I47" i="1"/>
  <c r="H48" i="1"/>
  <c r="I48" i="1" s="1"/>
  <c r="H41" i="1"/>
  <c r="H46" i="1" s="1"/>
  <c r="E40" i="1"/>
  <c r="F40" i="1"/>
  <c r="D40" i="1"/>
  <c r="H28" i="1" l="1"/>
  <c r="F188" i="1"/>
  <c r="E188" i="1"/>
  <c r="E46" i="1"/>
  <c r="F46" i="1"/>
  <c r="E51" i="1"/>
  <c r="E52" i="1" s="1"/>
  <c r="F51" i="1"/>
  <c r="F52" i="1" s="1"/>
  <c r="F159" i="1"/>
  <c r="F221" i="1"/>
  <c r="E247" i="1"/>
  <c r="E271" i="1"/>
  <c r="F271" i="1"/>
  <c r="E298" i="1"/>
  <c r="F298" i="1"/>
  <c r="F326" i="1"/>
  <c r="F351" i="1"/>
  <c r="F360" i="1"/>
  <c r="F374" i="1"/>
  <c r="E405" i="1"/>
  <c r="F405" i="1"/>
  <c r="H360" i="1" l="1"/>
  <c r="G360" i="1"/>
  <c r="D360" i="1"/>
  <c r="C360" i="1"/>
  <c r="D188" i="1" l="1"/>
  <c r="G374" i="1"/>
  <c r="H374" i="1"/>
  <c r="G351" i="1"/>
  <c r="H351" i="1"/>
  <c r="G405" i="1"/>
  <c r="H405" i="1"/>
  <c r="G326" i="1"/>
  <c r="H326" i="1"/>
  <c r="G271" i="1"/>
  <c r="H271" i="1"/>
  <c r="D247" i="1"/>
  <c r="G247" i="1"/>
  <c r="G298" i="1"/>
  <c r="H298" i="1"/>
  <c r="G221" i="1"/>
  <c r="H221" i="1"/>
  <c r="D46" i="1"/>
  <c r="I18" i="1"/>
  <c r="D405" i="1" l="1"/>
  <c r="C405" i="1"/>
  <c r="C374" i="1"/>
  <c r="D374" i="1"/>
  <c r="D351" i="1"/>
  <c r="D298" i="1"/>
  <c r="C298" i="1"/>
  <c r="D271" i="1"/>
  <c r="C271" i="1"/>
  <c r="C247" i="1"/>
  <c r="C221" i="1"/>
  <c r="C188" i="1" l="1"/>
  <c r="G46" i="1" l="1"/>
  <c r="I45" i="1"/>
  <c r="I27" i="1" l="1"/>
  <c r="I30" i="1" l="1"/>
  <c r="I31" i="1"/>
  <c r="I32" i="1"/>
  <c r="I33" i="1"/>
  <c r="I34" i="1"/>
  <c r="I35" i="1"/>
  <c r="I36" i="1"/>
  <c r="I37" i="1"/>
  <c r="I38" i="1"/>
  <c r="I8" i="1"/>
  <c r="I9" i="1"/>
  <c r="I10" i="1"/>
  <c r="I11" i="1"/>
  <c r="I12" i="1"/>
  <c r="I13" i="1"/>
  <c r="I14" i="1"/>
  <c r="I15" i="1"/>
  <c r="I16" i="1"/>
  <c r="I17" i="1"/>
  <c r="I19" i="1"/>
  <c r="I20" i="1"/>
  <c r="I21" i="1"/>
  <c r="I22" i="1"/>
  <c r="I23" i="1"/>
  <c r="I24" i="1"/>
  <c r="I25" i="1"/>
  <c r="I26" i="1"/>
  <c r="I7" i="1"/>
  <c r="I29" i="1" l="1"/>
  <c r="I39" i="1"/>
  <c r="G51" i="1" l="1"/>
  <c r="G52" i="1" s="1"/>
  <c r="H50" i="1"/>
  <c r="I50" i="1" s="1"/>
  <c r="H49" i="1"/>
  <c r="I49" i="1" l="1"/>
  <c r="H51" i="1"/>
  <c r="I51" i="1" l="1"/>
  <c r="H52" i="1"/>
  <c r="D28" i="1"/>
  <c r="D52" i="1" s="1"/>
  <c r="I52" i="1" l="1"/>
  <c r="I28" i="1"/>
  <c r="I40" i="1" l="1"/>
</calcChain>
</file>

<file path=xl/sharedStrings.xml><?xml version="1.0" encoding="utf-8"?>
<sst xmlns="http://schemas.openxmlformats.org/spreadsheetml/2006/main" count="626" uniqueCount="309">
  <si>
    <t>Расшифровка данных по видам заболеваний в разрезе субъектов представлена в таблице № 1.</t>
  </si>
  <si>
    <t>Наименование болезни</t>
  </si>
  <si>
    <t>проб</t>
  </si>
  <si>
    <t>исследований</t>
  </si>
  <si>
    <t>1.</t>
  </si>
  <si>
    <t>Краснодарский край</t>
  </si>
  <si>
    <t>Болезнь Ауески</t>
  </si>
  <si>
    <t>Классическая чума свиней</t>
  </si>
  <si>
    <t>Африканская чума свиней</t>
  </si>
  <si>
    <t>Высокопатогенный грипп птиц</t>
  </si>
  <si>
    <t>Бешенство</t>
  </si>
  <si>
    <t>Болезнь Шмалленберга</t>
  </si>
  <si>
    <t>Итого:</t>
  </si>
  <si>
    <t>2.</t>
  </si>
  <si>
    <t>Республика Адыгея</t>
  </si>
  <si>
    <t>Блютанг</t>
  </si>
  <si>
    <t>Ростовская область</t>
  </si>
  <si>
    <t>Республика Крым</t>
  </si>
  <si>
    <t>г. Севастополь</t>
  </si>
  <si>
    <t>Наименование субъекта</t>
  </si>
  <si>
    <t>итого положительных</t>
  </si>
  <si>
    <t>% положительных к исследованиям</t>
  </si>
  <si>
    <t>ВСЕГО ПО ФГБУ "КРАСНОДАРСКАЯ МВЛ"</t>
  </si>
  <si>
    <t>2. Высокопатогенный грипп птиц</t>
  </si>
  <si>
    <t>Субъект</t>
  </si>
  <si>
    <t>Сыворотка крови на напряженность иммунитета</t>
  </si>
  <si>
    <t>Исследования в разрезе субъектов представлены в таблице № 3</t>
  </si>
  <si>
    <t>Таблица № 3</t>
  </si>
  <si>
    <t>График № 2</t>
  </si>
  <si>
    <t>3. Африканская чума свиней</t>
  </si>
  <si>
    <t>положительных</t>
  </si>
  <si>
    <t>итого:</t>
  </si>
  <si>
    <t>Субьект</t>
  </si>
  <si>
    <t>Таблица № 4</t>
  </si>
  <si>
    <t>График № 3</t>
  </si>
  <si>
    <t xml:space="preserve"> методом ПЦР</t>
  </si>
  <si>
    <t xml:space="preserve"> методом ИФА</t>
  </si>
  <si>
    <t>Исследования в разрезе субъектов представлены в таблице № 5</t>
  </si>
  <si>
    <t>Таблица № 5</t>
  </si>
  <si>
    <t>График № 4</t>
  </si>
  <si>
    <t>График № 5</t>
  </si>
  <si>
    <t>5. Классическая чума свиней</t>
  </si>
  <si>
    <t>Таблица № 6</t>
  </si>
  <si>
    <t>6. Болезнь Ауески</t>
  </si>
  <si>
    <t xml:space="preserve">                                                                                                                                                                                 Таблица № 1</t>
  </si>
  <si>
    <t>Таблица № 7</t>
  </si>
  <si>
    <t>График № 7</t>
  </si>
  <si>
    <t>Итого</t>
  </si>
  <si>
    <t>Таблица № 8</t>
  </si>
  <si>
    <t xml:space="preserve">Исследования в разрезе субъектов представлены в таблице №8:                                                                                                            </t>
  </si>
  <si>
    <t>7. Болезнь Шмаленберга</t>
  </si>
  <si>
    <t>8. Блютанг</t>
  </si>
  <si>
    <t xml:space="preserve">Исследования в разрезе субъектов представлены в таблице № 9:                                                                                                            </t>
  </si>
  <si>
    <t>Таблица № 9</t>
  </si>
  <si>
    <t>Таблица № 10</t>
  </si>
  <si>
    <t>График № 8</t>
  </si>
  <si>
    <t>Таблица № 11</t>
  </si>
  <si>
    <t xml:space="preserve">Исследования в разрезе субъектов представлены в таблице № 11:                                                                                                            </t>
  </si>
  <si>
    <t xml:space="preserve">Исследования в разрезе субъектов представлены в таблице № 12:                                                                                                            </t>
  </si>
  <si>
    <t>Таблица № 12</t>
  </si>
  <si>
    <t>4. Болезнь Ньюкасла</t>
  </si>
  <si>
    <t>Положительные с недопустимым уровнем поствакцинальных антител</t>
  </si>
  <si>
    <t>9. Туберкулез</t>
  </si>
  <si>
    <t xml:space="preserve">Исследования в разрезе субъектов представлены в таблице № 10:                                                                                                            </t>
  </si>
  <si>
    <t>10. Лептоспироз</t>
  </si>
  <si>
    <t>11. Бруцеллез</t>
  </si>
  <si>
    <t>12. Лейкоз КРС</t>
  </si>
  <si>
    <t>Аэромоноз рыб</t>
  </si>
  <si>
    <t>Болезнь Ньюкасла</t>
  </si>
  <si>
    <t>Ботриоцефалёз карповых рыб</t>
  </si>
  <si>
    <t>Бруцеллёз</t>
  </si>
  <si>
    <t>Воспаление плавательного пузыря</t>
  </si>
  <si>
    <t>Лейкоз</t>
  </si>
  <si>
    <t>Лептоспироз</t>
  </si>
  <si>
    <t>Миксобактериозы лососевых и осетровых рыб</t>
  </si>
  <si>
    <t>Псевдомоноз рыб</t>
  </si>
  <si>
    <t>Репродуктивно-респираторный синдром свиней</t>
  </si>
  <si>
    <t>Сальмонеллёзы</t>
  </si>
  <si>
    <t>Сибирская язва</t>
  </si>
  <si>
    <t>Филометроидоз карповых рыб</t>
  </si>
  <si>
    <t>Положительных (по наличию патогена)</t>
  </si>
  <si>
    <t>Положительных на постинфекционные антитела</t>
  </si>
  <si>
    <t>Недопустимый уровень поствакцинальных антител</t>
  </si>
  <si>
    <t>Всего исследований</t>
  </si>
  <si>
    <t>№ п/п</t>
  </si>
  <si>
    <t>Район</t>
  </si>
  <si>
    <t>№ экспертизы и дата</t>
  </si>
  <si>
    <t>Сведения о владельце юридический адрес предприятия или адрес и ФИО частного лица</t>
  </si>
  <si>
    <t>ЛАБОРАТОРНЫЕ ИССЛЕДОВАНИЯ ПО ВИДАМ БОЛЕЗНЕЙ</t>
  </si>
  <si>
    <t xml:space="preserve">1. Бешенство </t>
  </si>
  <si>
    <t>Объемы материалов от различных видов животных для исследования на бешенство:</t>
  </si>
  <si>
    <t>Таблица № 2</t>
  </si>
  <si>
    <t>Вид животных</t>
  </si>
  <si>
    <t>Поступило проб</t>
  </si>
  <si>
    <t>Проведено исследований</t>
  </si>
  <si>
    <t>Выявлено положительных результатов</t>
  </si>
  <si>
    <t>Собаки</t>
  </si>
  <si>
    <t>Кошки</t>
  </si>
  <si>
    <t>Дикие и промысловые животные</t>
  </si>
  <si>
    <t>Прочие</t>
  </si>
  <si>
    <t>Всего</t>
  </si>
  <si>
    <t>% положительных</t>
  </si>
  <si>
    <t>График № 1</t>
  </si>
  <si>
    <t>Туберкулёз</t>
  </si>
  <si>
    <t>г. Майкоп</t>
  </si>
  <si>
    <t>Гиагинский</t>
  </si>
  <si>
    <t>Щербиновский</t>
  </si>
  <si>
    <t>4.</t>
  </si>
  <si>
    <t>5.</t>
  </si>
  <si>
    <t>4 квартал 2019 год</t>
  </si>
  <si>
    <t>4 квартал 2019 г.</t>
  </si>
  <si>
    <t>19. Репродуктивно-респираторный синдром свиней</t>
  </si>
  <si>
    <t>Каневской</t>
  </si>
  <si>
    <t>Положительных исследований на постинфекционные антитела</t>
  </si>
  <si>
    <t>Положительных на поствакцинальные антитела</t>
  </si>
  <si>
    <t>Шовгеновский</t>
  </si>
  <si>
    <t>ИТОГО за 4-й квартал</t>
  </si>
  <si>
    <t xml:space="preserve">Район </t>
  </si>
  <si>
    <t>№ экспертизы, дата выдачи</t>
  </si>
  <si>
    <t>Положительных по недопустимому уровню антител</t>
  </si>
  <si>
    <t>сведения о владельце юридический адрес предприятия или адрес и ФИО частного лица</t>
  </si>
  <si>
    <t>Динамика проб, исследований и положительных результатов за 4 квартал 2019 года в сравнении с 4 кварталом 2018 года представлена на графике № 1.</t>
  </si>
  <si>
    <t>Динамика проб, исследований и положительных результатов за 4 квартал 2019 года в сравнении с 4 кварталом 2018 года представлена на графике № 2.</t>
  </si>
  <si>
    <t>Проб/исследований</t>
  </si>
  <si>
    <t>График №6</t>
  </si>
  <si>
    <t>График № 9</t>
  </si>
  <si>
    <t>Отчет о выполнении лабораторных исследований в рамках государственного эпизоотологического мониторинга, проводимого в 4 квартале 2020 года. (основание: приказ Россельхознадзора от 25 декабря 2019 г. № 1423).</t>
  </si>
  <si>
    <t xml:space="preserve">За 4 квартал 2020 года получено 118 положительных проб, 150 исследований по патогену, из них: </t>
  </si>
  <si>
    <t xml:space="preserve">Положительных по лейкозу - 118: </t>
  </si>
  <si>
    <t>Щербиновский район</t>
  </si>
  <si>
    <t>20-38844д-38855д от 05.10.2020</t>
  </si>
  <si>
    <t>АО им. Т.Г. Шевченко "Молочный комплекс"</t>
  </si>
  <si>
    <t>Тбилисский район</t>
  </si>
  <si>
    <t>20-46288д-46337д от 25.11.2020</t>
  </si>
  <si>
    <t>ЗАО им" Шевченко"</t>
  </si>
  <si>
    <t>47852-47872 от 25.11.2020</t>
  </si>
  <si>
    <t>АО 50 лет "Октября", с. Николаевка</t>
  </si>
  <si>
    <t>Кореновский район</t>
  </si>
  <si>
    <t>20-50828д-50927д от 09.12.2020</t>
  </si>
  <si>
    <t>ФГУП "Кореновское", МТФ №1</t>
  </si>
  <si>
    <t>Положительных по африканской чуме свиней  - 2:</t>
  </si>
  <si>
    <t>2 положительные пробы, 2 положительных исследования по наличию патогена, из них:</t>
  </si>
  <si>
    <t>Туапсинский</t>
  </si>
  <si>
    <t>20-46180д от 14.11.2020</t>
  </si>
  <si>
    <t>г. Туапсе, ул. Морской бульвар, 1. ООО фирма "ТОРЕС"</t>
  </si>
  <si>
    <t>Тахтамукайский</t>
  </si>
  <si>
    <t>20-46178д от 14.11.2020</t>
  </si>
  <si>
    <t xml:space="preserve">пгт. Энем, ул. Железнодорожная, 8/1. </t>
  </si>
  <si>
    <t xml:space="preserve"> 712 положительных проб, 712 положительных исследований  с недопустимым уровнем поствакцинальных антител , из них:</t>
  </si>
  <si>
    <t>по  Болезни Ауески– 266, из них по идентификации рисков-60 (Краснодарский край), 122 (Республика Адыгея)</t>
  </si>
  <si>
    <t>Положительные  с недопустимым уровнем поствакцинальных антител</t>
  </si>
  <si>
    <t>20-41966д-42065д от 27.10.2020</t>
  </si>
  <si>
    <t>ООО "Агрокомплекс "Каневской Бекон"</t>
  </si>
  <si>
    <t>Ленинградский</t>
  </si>
  <si>
    <t>20-44134д-44233д от 02.11.2020</t>
  </si>
  <si>
    <t>ст. ленинградская, промзона, СТФ. АО "Ленинградское"</t>
  </si>
  <si>
    <t>Гулькевический</t>
  </si>
  <si>
    <t>20-45662д-45761д от 11.11.2020</t>
  </si>
  <si>
    <t>п. Венцы, АО "Венцы-Заря"</t>
  </si>
  <si>
    <t>Выселковский</t>
  </si>
  <si>
    <t>20-50300д-50339д от 03.12.2020</t>
  </si>
  <si>
    <t>ст. Выселки, АО "Агрокомплекс" СК Выселковский, СТФ № 3 Нива</t>
  </si>
  <si>
    <t>Теучежский</t>
  </si>
  <si>
    <t>20-38145д-38169д от 02.10.2020</t>
  </si>
  <si>
    <t>снт. Теучежское, с/п Габукайское</t>
  </si>
  <si>
    <t>Кошехабльский</t>
  </si>
  <si>
    <t>20-38508д-38527д от 01.10.2020</t>
  </si>
  <si>
    <t>с.Натырбово, ул. Советская, 7 ЛПХ Чеховского С.Г.</t>
  </si>
  <si>
    <t>20-40175д-40184д от 20.10.2020</t>
  </si>
  <si>
    <t>п. Зарево, ул. Пролетарская, 6. ИП глава КФХ Кагазежева Д.Ш.</t>
  </si>
  <si>
    <t>20-40196д-40215д от 20.10.2020</t>
  </si>
  <si>
    <t>20-41084д-41098д от 26.10.2020</t>
  </si>
  <si>
    <t>п. Новый, ул. Северная, 2. ИП КФХ Болдырев А.И.</t>
  </si>
  <si>
    <t>20-42468д-42517д от 30.10.2020</t>
  </si>
  <si>
    <t>АО фирма "Агрокомплекс"</t>
  </si>
  <si>
    <t>20-42518д-42552д от 30.10.2020</t>
  </si>
  <si>
    <t>20-42669д-42678д от 30.10.2020</t>
  </si>
  <si>
    <t>с. Натырбово, ул. Колхозная, 24. ЛПХ Куценко А.Н.</t>
  </si>
  <si>
    <t>20-49973д-49987д от 01.12.2020</t>
  </si>
  <si>
    <t>ЛПХ Деркачева А.Г., ст. Дондуковская,ул. Ломоносова, 202</t>
  </si>
  <si>
    <t>Кореновский</t>
  </si>
  <si>
    <t>20-44677д-44751д от 06.11.2020</t>
  </si>
  <si>
    <t>ООО "Ставропольский бройлер", ОП Платнировкая Бр. № 2.</t>
  </si>
  <si>
    <t>Тимашевский</t>
  </si>
  <si>
    <t>20-44755д-44804д от 09.11.2020</t>
  </si>
  <si>
    <t>ЗАО ППФ "Тимашевская", площадка Роговская, бригада № 5</t>
  </si>
  <si>
    <t>20-45169д-45243д от 13.11.2020</t>
  </si>
  <si>
    <t>ст. Щербиновская, птицефабрика "Щербиновская" АО фирма "Агрокомплекс"</t>
  </si>
  <si>
    <t>20-47249д-47298д от 24.11.2020</t>
  </si>
  <si>
    <t>Белореченский</t>
  </si>
  <si>
    <t>20-49211д-49275д от 30.11.2020</t>
  </si>
  <si>
    <t>г. Белореченск, ООО "Ставропольский бройлер"</t>
  </si>
  <si>
    <t>20-49717д-49766д от 01.12.2020</t>
  </si>
  <si>
    <t xml:space="preserve">птицеферма ООО "Югмельпродукт"ст. Бузиновская </t>
  </si>
  <si>
    <t>20-38199д-38218д от 02.10.2020</t>
  </si>
  <si>
    <t>ООО "Ставропольский бройлер"</t>
  </si>
  <si>
    <t>20-38219д-38251д от 02.10.2020</t>
  </si>
  <si>
    <t>20-38252д-38257д от 02.10.2020</t>
  </si>
  <si>
    <t>20-38605д-38619д от 01.10.2020</t>
  </si>
  <si>
    <t xml:space="preserve">а.Кошехабль, ул.Лабинская, д.9а ЛПХ Карданова Г.К. </t>
  </si>
  <si>
    <t>г. Адыгейск</t>
  </si>
  <si>
    <t>20-39116д-39117д от 09.10.2020</t>
  </si>
  <si>
    <t>а. Татлукай, ул. Шовгенова, 13, ЛПХ Тхатль С.Г.</t>
  </si>
  <si>
    <t>20-40408д-40418д от 20.10.2020</t>
  </si>
  <si>
    <t>х. Новомогилевский, ул. Тельмана, 40. ЛПХ Макаревич С.И.</t>
  </si>
  <si>
    <t>20-40424д от 20.10.2020</t>
  </si>
  <si>
    <t>а. Шенджий, ул. Ленина, 38. ЛПХ Нехай К.К.</t>
  </si>
  <si>
    <t>20-40447д-40457д от 20.10.2020</t>
  </si>
  <si>
    <t>а. Мамхег, ул. Хагундокова, 36. ЛПХ Зафесов Р.Д.</t>
  </si>
  <si>
    <t>20-40458д-40463д от 20.10.2020</t>
  </si>
  <si>
    <t>а. Хакуринохабль, ул. Шагужева, 3. ЛПХ Хачецуков А.К.</t>
  </si>
  <si>
    <t>20-40464д-40469д от 20.10.2020</t>
  </si>
  <si>
    <t>а. Шенджий, ул. Уне-Убат, 3. ЛПХ Емтыль А.М.</t>
  </si>
  <si>
    <t>20-42649д-42668д от 30.10.2020</t>
  </si>
  <si>
    <t>а. Вочепший, ул. Нехая, 38. ЛПХ Нехай Р.М.</t>
  </si>
  <si>
    <t>20-42706д-42714д от 30.10.2020</t>
  </si>
  <si>
    <t>х. Кошехабль, а. Хагауджа, 1. ЛПХ Зехов Р.А.</t>
  </si>
  <si>
    <t>20-42715д-42726д от 30.10.2020</t>
  </si>
  <si>
    <t>х. Игнатьевский, бывшая МТФ, К-2. ИП КФХ Пафов А.А.</t>
  </si>
  <si>
    <t>Курганинский</t>
  </si>
  <si>
    <t>20-41242д-41291д от 26.10.2020</t>
  </si>
  <si>
    <t xml:space="preserve">ст. Михайловская, ул. Ленина, 31. ЛПХ Костенко </t>
  </si>
  <si>
    <t>г. Белореченск</t>
  </si>
  <si>
    <t>20-50786д-50812д от 08.12.2020</t>
  </si>
  <si>
    <t>ул. Новоселовская, 261. ЛПХ Александрова Г.В.</t>
  </si>
  <si>
    <t>20-40285д-40286д от 20.10.2020</t>
  </si>
  <si>
    <t>а. Пшизов, ул. М.Б. Пшизов. ЛПХ Биштова А.С.</t>
  </si>
  <si>
    <t>20-40287д-40288д от 20.10.2020</t>
  </si>
  <si>
    <t>а. Мамхег, ул. Карла-Маркса, 7. ЛПХ Потоков С.Н.</t>
  </si>
  <si>
    <t>20-40289д-40291д от 20.10.2020</t>
  </si>
  <si>
    <t>а. Хакуринохабль, ул. Гагарина, 27. ЛПХ Шакиров А.Н.</t>
  </si>
  <si>
    <t>20-40292д-40294д от 20.10.2020</t>
  </si>
  <si>
    <t>а. Мамхег, ул. Энегльса, 16. ЛПХ Шхахутов Р.К.</t>
  </si>
  <si>
    <t>20-40329д-40336д от 20.10.2020</t>
  </si>
  <si>
    <t>ст. Ханская, ул. Островского, 10. Вл. Курочкина Т.В.</t>
  </si>
  <si>
    <t>20-40420д-40421д от 20.10.2020</t>
  </si>
  <si>
    <t>20-40422д-40423д от 20.10.2020</t>
  </si>
  <si>
    <t>20-40425д-40427д от 20.10.2020</t>
  </si>
  <si>
    <t>а. Шенджий, ул. Пионерская, 13. ЛПХ Ловпаче П.К.</t>
  </si>
  <si>
    <t>20-40428д-40433д от 20.10.2020</t>
  </si>
  <si>
    <t>х. Новомогилевский, ул. Тельмана, 1. ЛПХ Акопян А.Р.</t>
  </si>
  <si>
    <t>20-40434д-40437д от 20.10.2020</t>
  </si>
  <si>
    <t>а. Джерокай, ул. Полевая, 1. ЛПХ Жачемуков А.Х.</t>
  </si>
  <si>
    <t>20-40438д-40443д от 20.10.2020</t>
  </si>
  <si>
    <t>а. Джерокай, ул. Шоссейная, 54. КФХ Хачемизов Р.М.</t>
  </si>
  <si>
    <t>Красногвардейский</t>
  </si>
  <si>
    <t>20-41099д-41100д от 26.10.2020</t>
  </si>
  <si>
    <t>с. Еленовское, ул. Чапаева, 13. Вл. Акопян С.А.</t>
  </si>
  <si>
    <t>20-41101д-41102д от 26.10.2020</t>
  </si>
  <si>
    <t>с. Красногвардейское, ул. Ломоносова, 25. ЛПХ Белевцева С.А.</t>
  </si>
  <si>
    <t>20-41103д-41106д от 26.10.2020</t>
  </si>
  <si>
    <t>х. Саратовский, ул. Советская, 6. ЛПХ Вакулина Т.А.</t>
  </si>
  <si>
    <t>Майкопский</t>
  </si>
  <si>
    <t>20-47683д-47687д от 24.11.2020</t>
  </si>
  <si>
    <t>п. Краснооктябрьский, ул. Сиреневая, 31. Вл. Иванов С.Н.</t>
  </si>
  <si>
    <t>по классической чуме свиней  (КЧС)– 203, из них по идентификации рисков - 116 (Краснодарский край), 31 (Республика Адыгея):</t>
  </si>
  <si>
    <t>по гриппу птиц– 85, по идентификации рисков из них - 24 (Республика Адыгея):</t>
  </si>
  <si>
    <t>по болезни Ньюкасла – 158, из них по идентификации рисков-6 (Краснодарский край), 43 (Республика Адыгея):</t>
  </si>
  <si>
    <t>20-41292д-41391д от 26.10.2020</t>
  </si>
  <si>
    <t>20-41835д-41886д от 27.10.2020</t>
  </si>
  <si>
    <t>20-38626д-38640д от 02.10.2020</t>
  </si>
  <si>
    <t>х. Казено-Кужорский, ул. Гагарина, 52. ЛПХ Бусова В.Б.</t>
  </si>
  <si>
    <t>20-41041д-41050д от 26.10.2020</t>
  </si>
  <si>
    <t>с. Еленовское, ул. Горького, 14. ЛПХ Должиков И.Ф.</t>
  </si>
  <si>
    <t>20-41052д-41071д от 23.10.2020</t>
  </si>
  <si>
    <t>ст. Гиагинская, ул. Коммунальная, 48 б. ИП глава КФХ Яструбенко И.В.</t>
  </si>
  <si>
    <t>20-42583д-42602д от 30.10.2020</t>
  </si>
  <si>
    <t>20-42603д-42627д от 30.10.2020</t>
  </si>
  <si>
    <t>20-42727д-42751д от 30.10.2020</t>
  </si>
  <si>
    <t>20-44563д-44569д 06.11.2020</t>
  </si>
  <si>
    <t>х. Грозный, ул. Пионерская, 90. Вл. Ключанская Н.В.</t>
  </si>
  <si>
    <t>20-44570д-44573д от 06.11.2020</t>
  </si>
  <si>
    <t>х. Грозный, ул. Пионерская, 1. Вл. Гукосян Г.М.</t>
  </si>
  <si>
    <t>20-47677д от 24.11.2020</t>
  </si>
  <si>
    <t>20-49945д-49949д от 01.12.2020</t>
  </si>
  <si>
    <t>КФХ Болдыреву А.И, п. Новый, ул. Северная, 2</t>
  </si>
  <si>
    <t>В целях исполнения государственного эпизоотологического мониторинга  поступило проб - 6909, проведено исследований - 8096, выявлено положительных проб - 837, исследований - 869, что составляет  - 5,1 % к исследованиям, из них  положительные по патогену - 152 исследования,  712 положительных проб, 712 положительных исследований  с недопустимым уровнем поствакцинальных антител.</t>
  </si>
  <si>
    <t>Тахтамукайский район</t>
  </si>
  <si>
    <t>20-40400д-40405д от 21.10.2020</t>
  </si>
  <si>
    <t>Татлок Р.Г., х. Красноармейский</t>
  </si>
  <si>
    <t>4 квартал 2020 год</t>
  </si>
  <si>
    <r>
      <t xml:space="preserve"> В 4 квартале 2020 г. поступило проб – 12</t>
    </r>
    <r>
      <rPr>
        <b/>
        <sz val="12"/>
        <color theme="1"/>
        <rFont val="Times New Roman"/>
        <family val="1"/>
        <charset val="204"/>
      </rPr>
      <t>,</t>
    </r>
    <r>
      <rPr>
        <sz val="12"/>
        <color theme="1"/>
        <rFont val="Times New Roman"/>
        <family val="1"/>
        <charset val="204"/>
      </rPr>
      <t xml:space="preserve"> проведено исследований - 48</t>
    </r>
    <r>
      <rPr>
        <b/>
        <sz val="12"/>
        <color theme="1"/>
        <rFont val="Times New Roman"/>
        <family val="1"/>
        <charset val="204"/>
      </rPr>
      <t>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Положительных результатов - 0.</t>
    </r>
  </si>
  <si>
    <t>4 квартал 2020 г.</t>
  </si>
  <si>
    <t>За 4 квартал 2020 года поступила 1081 проба материала. Проведено 1081 исследование, получено 85 положительных результатов с недопустимым уровнем поствакцинальных антител</t>
  </si>
  <si>
    <t xml:space="preserve">В 4 квартале 2020 года всего поступило проб материала - 1830.  Проведено исследований - 1830, выявлено 2 положительных случая. </t>
  </si>
  <si>
    <r>
      <t xml:space="preserve">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Исследования в разрезе субъектов в сравнении с 4 кварталом 2019 года представлены в таблице № 4:</t>
    </r>
  </si>
  <si>
    <t>Динамика проб, исследований и положительных результатов за 4 квартал 2020 года в сравнении с 4 кварталом 2020 года представлена на графике № 4.</t>
  </si>
  <si>
    <t>Динамика  положительных результатов за 4 квартал 2020 года в сравнении с 4 кварталом 2020 года в процентном отношении представлена на графике № 5.</t>
  </si>
  <si>
    <t>За 4 квартал 2020 года поступило 938 проб материала. Проведено938 исследованиий. Получено 158 положительных исследований с недопустимым уровнем поствакцинальных антител.</t>
  </si>
  <si>
    <t>За 4 квартал 2020 года поступило 715 проб материала. Проведено 715 исследований. Получено 203 положительных результата на недопустимый уровень антител.</t>
  </si>
  <si>
    <t>Динамика  положительных результатов за 4 квартал 2020 года в сравнении с 4 кварталом 2019 года представлена на графике № 6.</t>
  </si>
  <si>
    <t>Динамика проб, исследований и положительных результатов за 4 квартал 2019 года в сравнении с 4 кварталом 2020 года представлена на графике № 7.</t>
  </si>
  <si>
    <t>За 4 квартал 2020 года поступило – 615  проб материала. Проведено 615 исследований. Получено 266 положительных результатов на недопустимый уровень поствакцинальных антител.</t>
  </si>
  <si>
    <r>
      <t>В 4 квартале 2020 года поступило 277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проб, проведено исследований - 277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на постинфекционные антитела - 0.</t>
    </r>
  </si>
  <si>
    <t>4 квартал 2020год</t>
  </si>
  <si>
    <r>
      <t>В 4 квартале 2020 года поступило 165 проб, проведено исследований - 165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случаев не выявлено.</t>
    </r>
  </si>
  <si>
    <r>
      <t>В 4 квартале 2020 года поступило 24 проб , проведено исследований</t>
    </r>
    <r>
      <rPr>
        <b/>
        <sz val="12"/>
        <rFont val="Times New Roman"/>
        <family val="1"/>
        <charset val="204"/>
      </rPr>
      <t xml:space="preserve"> - 120.</t>
    </r>
    <r>
      <rPr>
        <sz val="12"/>
        <rFont val="Times New Roman"/>
        <family val="1"/>
        <charset val="204"/>
      </rPr>
      <t xml:space="preserve">  Положительных случаев не выявлено.</t>
    </r>
  </si>
  <si>
    <r>
      <t xml:space="preserve">В 4 квартале 2020 года поступило 38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проб, проведено исследований - 266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случаев не выявлено.</t>
    </r>
  </si>
  <si>
    <r>
      <t>В 4 квартале 2020 года поступило 649 проб, проведено исследований - 1349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исследований -0.</t>
    </r>
  </si>
  <si>
    <t>Динамика положительных исследований за 4 квартал 2020 года в сравнении с 4 кварталом 2019 года представлена в графике 8.</t>
  </si>
  <si>
    <r>
      <t>В 4 квартале 2020 года поступило 315 проб, проведено исследований -383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 - 155.</t>
    </r>
  </si>
  <si>
    <t>Динамика положительных исследований за 4 квартал 2019 года в сравнении с 4 кварталом 2020 года представлена в графике 9.</t>
  </si>
  <si>
    <t xml:space="preserve">13-18. Болезни рыб аэромоноз, воспаление плавательного пузыря, ботриоцефалез карповых рыб, филометроидоз, миксобактериоз лососевых и осетровых, псевдомоноз рыб. </t>
  </si>
  <si>
    <r>
      <t>В 4 квартале 2020 года поступило 36 проб из Краснодарского края, проведено исследований - 76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не выявлено.</t>
    </r>
  </si>
  <si>
    <t>21. Сибирская язва</t>
  </si>
  <si>
    <t>20. Сальмонеллезы</t>
  </si>
  <si>
    <r>
      <t>В 4 квартале 2020 года поступило 2 пробы из Краснодарского края, проведено исследований - 6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не выявлено.</t>
    </r>
  </si>
  <si>
    <r>
      <t>В 4 квартале 2020 года поступило 5 проб  (Краснодарский край -3; Республика Крым -2) , проведено исследований - 20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не выявлено.</t>
    </r>
  </si>
  <si>
    <r>
      <t>В 4 квартале 2020 года поступило 207 проб (Краснодарский край - 107; Республика Адыгея - 85; Республика Крым - 15), проведено исследований - 7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не выявлено.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</si>
</sst>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i/>
      <u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5" fillId="0" borderId="0"/>
  </cellStyleXfs>
  <cellXfs count="252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/>
    </xf>
    <xf numFmtId="164" fontId="3" fillId="0" borderId="0" xfId="0" applyNumberFormat="1" applyFont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/>
    <xf numFmtId="0" fontId="0" fillId="0" borderId="0" xfId="0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20" fillId="0" borderId="0" xfId="0" applyFont="1" applyBorder="1" applyAlignment="1">
      <alignment wrapText="1"/>
    </xf>
    <xf numFmtId="0" fontId="20" fillId="0" borderId="0" xfId="0" applyFont="1" applyAlignment="1">
      <alignment wrapText="1"/>
    </xf>
    <xf numFmtId="0" fontId="22" fillId="0" borderId="0" xfId="0" applyFont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Alignment="1">
      <alignment wrapText="1"/>
    </xf>
    <xf numFmtId="0" fontId="19" fillId="2" borderId="1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9" fillId="2" borderId="1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26" fillId="0" borderId="17" xfId="0" applyFont="1" applyFill="1" applyBorder="1" applyAlignment="1">
      <alignment horizontal="center" vertical="top" wrapText="1"/>
    </xf>
    <xf numFmtId="0" fontId="26" fillId="0" borderId="1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wrapText="1"/>
    </xf>
    <xf numFmtId="0" fontId="7" fillId="0" borderId="11" xfId="0" applyFont="1" applyFill="1" applyBorder="1" applyAlignment="1">
      <alignment horizontal="center" wrapText="1"/>
    </xf>
    <xf numFmtId="0" fontId="12" fillId="0" borderId="17" xfId="0" applyFont="1" applyFill="1" applyBorder="1" applyAlignment="1">
      <alignment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5" fillId="2" borderId="1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wrapText="1"/>
    </xf>
    <xf numFmtId="0" fontId="27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vertical="top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9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/>
    </xf>
    <xf numFmtId="0" fontId="19" fillId="0" borderId="15" xfId="0" applyFont="1" applyFill="1" applyBorder="1" applyAlignment="1"/>
    <xf numFmtId="0" fontId="19" fillId="0" borderId="0" xfId="0" applyFont="1" applyFill="1" applyBorder="1" applyAlignment="1"/>
    <xf numFmtId="0" fontId="21" fillId="0" borderId="0" xfId="0" applyFont="1" applyFill="1" applyBorder="1" applyAlignment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justify" vertical="center" wrapText="1"/>
    </xf>
    <xf numFmtId="0" fontId="5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center" wrapText="1"/>
    </xf>
    <xf numFmtId="164" fontId="30" fillId="0" borderId="0" xfId="0" applyNumberFormat="1" applyFont="1" applyFill="1" applyAlignment="1">
      <alignment wrapText="1"/>
    </xf>
    <xf numFmtId="164" fontId="6" fillId="0" borderId="0" xfId="0" applyNumberFormat="1" applyFont="1" applyFill="1" applyAlignment="1">
      <alignment wrapText="1"/>
    </xf>
    <xf numFmtId="0" fontId="24" fillId="0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1" fillId="0" borderId="0" xfId="0" applyFont="1" applyAlignment="1">
      <alignment horizontal="center" vertical="center" readingOrder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/>
    <xf numFmtId="0" fontId="7" fillId="0" borderId="11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11" fillId="4" borderId="11" xfId="0" applyFont="1" applyFill="1" applyBorder="1" applyAlignment="1">
      <alignment horizontal="center" wrapText="1"/>
    </xf>
    <xf numFmtId="0" fontId="8" fillId="0" borderId="11" xfId="0" applyFont="1" applyBorder="1" applyAlignment="1">
      <alignment wrapText="1"/>
    </xf>
    <xf numFmtId="0" fontId="11" fillId="0" borderId="11" xfId="0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11" fillId="2" borderId="11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/>
    </xf>
    <xf numFmtId="0" fontId="8" fillId="2" borderId="11" xfId="0" applyFont="1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5" fillId="0" borderId="11" xfId="0" applyFont="1" applyBorder="1" applyAlignment="1">
      <alignment wrapText="1"/>
    </xf>
    <xf numFmtId="0" fontId="15" fillId="0" borderId="11" xfId="0" applyFont="1" applyBorder="1" applyAlignment="1"/>
    <xf numFmtId="0" fontId="8" fillId="0" borderId="11" xfId="0" applyFont="1" applyBorder="1" applyAlignment="1"/>
    <xf numFmtId="0" fontId="15" fillId="2" borderId="3" xfId="0" applyFont="1" applyFill="1" applyBorder="1" applyAlignment="1"/>
    <xf numFmtId="0" fontId="8" fillId="0" borderId="0" xfId="0" applyFont="1" applyAlignment="1"/>
    <xf numFmtId="0" fontId="15" fillId="2" borderId="11" xfId="0" applyFont="1" applyFill="1" applyBorder="1" applyAlignment="1"/>
    <xf numFmtId="0" fontId="27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19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wrapText="1"/>
    </xf>
    <xf numFmtId="0" fontId="8" fillId="2" borderId="11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vertical="center"/>
    </xf>
    <xf numFmtId="0" fontId="29" fillId="2" borderId="21" xfId="0" applyFont="1" applyFill="1" applyBorder="1" applyAlignment="1">
      <alignment vertical="center"/>
    </xf>
    <xf numFmtId="0" fontId="29" fillId="2" borderId="22" xfId="0" applyFont="1" applyFill="1" applyBorder="1" applyAlignment="1">
      <alignment vertical="center"/>
    </xf>
    <xf numFmtId="0" fontId="26" fillId="0" borderId="11" xfId="0" applyFont="1" applyBorder="1" applyAlignment="1">
      <alignment horizontal="center" vertical="top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vertical="center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5" xfId="0" applyFont="1" applyBorder="1"/>
    <xf numFmtId="0" fontId="8" fillId="0" borderId="25" xfId="0" applyFont="1" applyBorder="1" applyAlignment="1">
      <alignment horizont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/>
    </xf>
    <xf numFmtId="164" fontId="8" fillId="0" borderId="25" xfId="0" applyNumberFormat="1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 wrapText="1"/>
    </xf>
    <xf numFmtId="164" fontId="24" fillId="0" borderId="26" xfId="0" applyNumberFormat="1" applyFont="1" applyFill="1" applyBorder="1" applyAlignment="1">
      <alignment horizontal="center" vertical="center" wrapText="1"/>
    </xf>
    <xf numFmtId="0" fontId="11" fillId="0" borderId="25" xfId="1" applyFont="1" applyBorder="1"/>
    <xf numFmtId="0" fontId="8" fillId="0" borderId="25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164" fontId="24" fillId="0" borderId="25" xfId="0" applyNumberFormat="1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vertical="center" wrapText="1"/>
    </xf>
    <xf numFmtId="0" fontId="11" fillId="0" borderId="25" xfId="1" applyFont="1" applyBorder="1" applyAlignment="1">
      <alignment horizontal="center"/>
    </xf>
    <xf numFmtId="0" fontId="11" fillId="0" borderId="25" xfId="0" applyFont="1" applyFill="1" applyBorder="1" applyAlignment="1">
      <alignment horizontal="left" wrapText="1"/>
    </xf>
    <xf numFmtId="0" fontId="11" fillId="0" borderId="26" xfId="0" applyFont="1" applyFill="1" applyBorder="1" applyAlignment="1">
      <alignment horizontal="left" wrapText="1"/>
    </xf>
    <xf numFmtId="0" fontId="11" fillId="0" borderId="25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wrapText="1"/>
    </xf>
    <xf numFmtId="0" fontId="24" fillId="0" borderId="26" xfId="0" applyFont="1" applyFill="1" applyBorder="1" applyAlignment="1">
      <alignment horizontal="center" vertical="top" wrapText="1"/>
    </xf>
    <xf numFmtId="0" fontId="24" fillId="0" borderId="3" xfId="0" applyFont="1" applyFill="1" applyBorder="1" applyAlignment="1">
      <alignment horizontal="center" vertical="top" wrapText="1"/>
    </xf>
    <xf numFmtId="0" fontId="24" fillId="0" borderId="4" xfId="0" applyFont="1" applyFill="1" applyBorder="1" applyAlignment="1">
      <alignment horizontal="center" vertical="top" wrapText="1"/>
    </xf>
    <xf numFmtId="0" fontId="24" fillId="0" borderId="25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7" fillId="0" borderId="1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/>
    </xf>
    <xf numFmtId="0" fontId="12" fillId="0" borderId="8" xfId="0" applyFont="1" applyFill="1" applyBorder="1" applyAlignment="1">
      <alignment horizontal="right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left" vertical="center" wrapText="1"/>
    </xf>
    <xf numFmtId="0" fontId="29" fillId="2" borderId="10" xfId="0" applyFont="1" applyFill="1" applyBorder="1" applyAlignment="1">
      <alignment horizontal="left" vertical="center" wrapText="1"/>
    </xf>
    <xf numFmtId="0" fontId="33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 wrapText="1"/>
    </xf>
    <xf numFmtId="0" fontId="24" fillId="0" borderId="12" xfId="0" applyFont="1" applyFill="1" applyBorder="1" applyAlignment="1">
      <alignment horizontal="center" wrapText="1"/>
    </xf>
    <xf numFmtId="0" fontId="24" fillId="0" borderId="6" xfId="0" applyFont="1" applyFill="1" applyBorder="1" applyAlignment="1">
      <alignment horizontal="center" wrapText="1"/>
    </xf>
    <xf numFmtId="0" fontId="24" fillId="0" borderId="13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top" wrapText="1"/>
    </xf>
    <xf numFmtId="0" fontId="24" fillId="0" borderId="11" xfId="0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5" fillId="0" borderId="1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 wrapText="1"/>
    </xf>
    <xf numFmtId="0" fontId="33" fillId="0" borderId="19" xfId="0" applyFont="1" applyFill="1" applyBorder="1" applyAlignment="1">
      <alignment horizontal="left" wrapText="1"/>
    </xf>
    <xf numFmtId="0" fontId="29" fillId="0" borderId="8" xfId="0" applyFont="1" applyFill="1" applyBorder="1" applyAlignment="1">
      <alignment horizontal="center" vertical="top"/>
    </xf>
    <xf numFmtId="0" fontId="34" fillId="0" borderId="21" xfId="0" applyFont="1" applyFill="1" applyBorder="1" applyAlignment="1">
      <alignment horizontal="left" wrapText="1"/>
    </xf>
    <xf numFmtId="0" fontId="34" fillId="0" borderId="22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A12BD"/>
      <color rgb="FFCCECFF"/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273198343038537"/>
          <c:y val="2.4755031476561062E-2"/>
          <c:w val="0.73321537143037663"/>
          <c:h val="0.9099377722598613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Лист1!$F$153</c:f>
              <c:strCache>
                <c:ptCount val="1"/>
                <c:pt idx="0">
                  <c:v>4 квартал 2020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2026235450433083E-2"/>
                  <c:y val="-0.112338656921083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281626253086383E-2"/>
                      <c:h val="5.4846425291549775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4.0408151113455235E-2"/>
                  <c:y val="-4.4935462768433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209883603463262E-3"/>
                  <c:y val="-0.104849413126344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Лист1!$F$159:$H$159</c:f>
              <c:numCache>
                <c:formatCode>General</c:formatCode>
                <c:ptCount val="3"/>
                <c:pt idx="0">
                  <c:v>12</c:v>
                </c:pt>
                <c:pt idx="1">
                  <c:v>48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Лист1!$F$153</c15:sqref>
                        </c15:formulaRef>
                      </c:ext>
                    </c:extLst>
                    <c:strCache>
                      <c:ptCount val="1"/>
                      <c:pt idx="0">
                        <c:v>4 квартал 2020 год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Лист1!$C$153</c:f>
              <c:strCache>
                <c:ptCount val="1"/>
                <c:pt idx="0">
                  <c:v>4 квартал 2019 год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  <a:sp3d>
              <a:contourClr>
                <a:srgbClr val="C00000"/>
              </a:contourClr>
            </a:sp3d>
          </c:spPr>
          <c:invertIfNegative val="0"/>
          <c:dLbls>
            <c:dLbl>
              <c:idx val="0"/>
              <c:layout>
                <c:manualLayout>
                  <c:x val="1.9241976720692937E-2"/>
                  <c:y val="-0.104849413126344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3673459261212568E-2"/>
                  <c:y val="-0.119827900715822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241976720692937E-2"/>
                  <c:y val="-0.139799217501792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Лист1!$C$159:$E$159</c:f>
              <c:numCache>
                <c:formatCode>General</c:formatCode>
                <c:ptCount val="3"/>
                <c:pt idx="0">
                  <c:v>28</c:v>
                </c:pt>
                <c:pt idx="1">
                  <c:v>112</c:v>
                </c:pt>
                <c:pt idx="2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Лист1!$F$153</c15:sqref>
                        </c15:formulaRef>
                      </c:ext>
                    </c:extLst>
                    <c:strCache>
                      <c:ptCount val="1"/>
                      <c:pt idx="0">
                        <c:v>4 квартал 2020 год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7118776"/>
        <c:axId val="577123872"/>
        <c:axId val="0"/>
      </c:bar3DChart>
      <c:catAx>
        <c:axId val="577118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7123872"/>
        <c:crosses val="autoZero"/>
        <c:auto val="1"/>
        <c:lblAlgn val="ctr"/>
        <c:lblOffset val="100"/>
        <c:noMultiLvlLbl val="0"/>
      </c:catAx>
      <c:valAx>
        <c:axId val="57712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7118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038981063091944"/>
          <c:y val="0.8775581951390482"/>
          <c:w val="0.35866635525976781"/>
          <c:h val="7.688226374238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24441740291443E-2"/>
          <c:y val="6.0365075494370028E-3"/>
          <c:w val="0.73067085176593871"/>
          <c:h val="0.85115843008215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Лист1!$E$216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Лист1!$C$247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</c:ser>
        <c:ser>
          <c:idx val="1"/>
          <c:order val="1"/>
          <c:tx>
            <c:strRef>
              <c:f>Лист1!$H$216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.23476484432106745"/>
                  <c:y val="5.8781356034970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Лист1!$D$247</c:f>
              <c:numCache>
                <c:formatCode>General</c:formatCode>
                <c:ptCount val="1"/>
                <c:pt idx="0">
                  <c:v>938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0"/>
        <c:axId val="580616032"/>
        <c:axId val="580613680"/>
      </c:barChart>
      <c:catAx>
        <c:axId val="58061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0613680"/>
        <c:crosses val="autoZero"/>
        <c:auto val="1"/>
        <c:lblAlgn val="ctr"/>
        <c:lblOffset val="100"/>
        <c:noMultiLvlLbl val="0"/>
      </c:catAx>
      <c:valAx>
        <c:axId val="580613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8061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Исследований</a:t>
            </a:r>
            <a:r>
              <a:rPr lang="ru-RU" baseline="0"/>
              <a:t>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7734185767021363E-2"/>
          <c:y val="6.696565529512824E-2"/>
          <c:w val="0.97141372985207997"/>
          <c:h val="0.78692746042459183"/>
        </c:manualLayout>
      </c:layout>
      <c:bar3DChart>
        <c:barDir val="bar"/>
        <c:grouping val="clustered"/>
        <c:varyColors val="0"/>
        <c:ser>
          <c:idx val="4"/>
          <c:order val="0"/>
          <c:tx>
            <c:strRef>
              <c:f>Лист1!$G$267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FF0000"/>
              </a:solidFill>
            </a:ln>
            <a:effectLst/>
            <a:sp3d>
              <a:contourClr>
                <a:srgbClr val="FF0000"/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Лист1!$D$271</c:f>
              <c:numCache>
                <c:formatCode>General</c:formatCode>
                <c:ptCount val="1"/>
                <c:pt idx="0">
                  <c:v>333</c:v>
                </c:pt>
              </c:numCache>
            </c:numRef>
          </c:val>
        </c:ser>
        <c:ser>
          <c:idx val="0"/>
          <c:order val="1"/>
          <c:tx>
            <c:strRef>
              <c:f>Лист1!$G$267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FF0000"/>
              </a:solidFill>
            </a:ln>
            <a:effectLst/>
            <a:sp3d>
              <a:contourClr>
                <a:srgbClr val="FF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Лист1!$G$271</c:f>
              <c:numCache>
                <c:formatCode>General</c:formatCode>
                <c:ptCount val="1"/>
                <c:pt idx="0">
                  <c:v>715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7405264"/>
        <c:axId val="577409968"/>
        <c:axId val="0"/>
      </c:bar3DChart>
      <c:catAx>
        <c:axId val="577405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7409968"/>
        <c:crosses val="autoZero"/>
        <c:auto val="1"/>
        <c:lblAlgn val="ctr"/>
        <c:lblOffset val="100"/>
        <c:noMultiLvlLbl val="0"/>
      </c:catAx>
      <c:valAx>
        <c:axId val="57740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40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CC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8280623414909065E-2"/>
          <c:y val="0.15219325853987517"/>
          <c:w val="0.96550687121890366"/>
          <c:h val="0.729373295829846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Лист1!$E$369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9344504607038476E-3"/>
                  <c:y val="-0.231060525926082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Лист1!$E$405</c:f>
              <c:numCache>
                <c:formatCode>General</c:formatCode>
                <c:ptCount val="1"/>
                <c:pt idx="0">
                  <c:v>414</c:v>
                </c:pt>
              </c:numCache>
            </c:numRef>
          </c:val>
        </c:ser>
        <c:ser>
          <c:idx val="1"/>
          <c:order val="1"/>
          <c:tx>
            <c:strRef>
              <c:f>Лист1!$H$369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CCECFF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7082306449853866E-2"/>
                  <c:y val="-0.17195201929382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Лист1!$H$405</c:f>
              <c:numCache>
                <c:formatCode>General</c:formatCode>
                <c:ptCount val="1"/>
                <c:pt idx="0">
                  <c:v>155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7405656"/>
        <c:axId val="577406048"/>
        <c:axId val="0"/>
        <c:extLst/>
      </c:bar3DChart>
      <c:catAx>
        <c:axId val="57740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7406048"/>
        <c:crosses val="autoZero"/>
        <c:auto val="1"/>
        <c:lblAlgn val="ctr"/>
        <c:lblOffset val="100"/>
        <c:noMultiLvlLbl val="0"/>
      </c:catAx>
      <c:valAx>
        <c:axId val="57740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7405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892265006324174E-2"/>
          <c:y val="6.2118179735135545E-2"/>
          <c:w val="0.60733453355294797"/>
          <c:h val="0.85115843008215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Лист1!$D$216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7.2100898445879885E-2"/>
                  <c:y val="-8.7238156733308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Лист1!$E$247</c:f>
              <c:numCache>
                <c:formatCode>General</c:formatCode>
                <c:ptCount val="1"/>
                <c:pt idx="0">
                  <c:v>402</c:v>
                </c:pt>
              </c:numCache>
            </c:numRef>
          </c:val>
        </c:ser>
        <c:ser>
          <c:idx val="1"/>
          <c:order val="1"/>
          <c:tx>
            <c:strRef>
              <c:f>Лист1!$G$216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0731530485129131E-2"/>
                  <c:y val="-0.15578242273805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Лист1!$G$247</c:f>
              <c:numCache>
                <c:formatCode>General</c:formatCode>
                <c:ptCount val="1"/>
                <c:pt idx="0">
                  <c:v>158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0"/>
        <c:axId val="577122304"/>
        <c:axId val="577122696"/>
      </c:barChart>
      <c:catAx>
        <c:axId val="577122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122696"/>
        <c:crosses val="autoZero"/>
        <c:auto val="1"/>
        <c:lblAlgn val="ctr"/>
        <c:lblOffset val="100"/>
        <c:noMultiLvlLbl val="0"/>
      </c:catAx>
      <c:valAx>
        <c:axId val="577122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771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Положительных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7734185767021363E-2"/>
          <c:y val="6.696565529512824E-2"/>
          <c:w val="0.97141372985207997"/>
          <c:h val="0.78692746042459183"/>
        </c:manualLayout>
      </c:layout>
      <c:bar3DChart>
        <c:barDir val="bar"/>
        <c:grouping val="clustered"/>
        <c:varyColors val="0"/>
        <c:ser>
          <c:idx val="4"/>
          <c:order val="0"/>
          <c:tx>
            <c:strRef>
              <c:f>Лист1!$H$267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chemeClr val="tx2"/>
            </a:solidFill>
            <a:ln>
              <a:solidFill>
                <a:srgbClr val="FF0000"/>
              </a:solidFill>
            </a:ln>
            <a:effectLst/>
            <a:sp3d>
              <a:contourClr>
                <a:srgbClr val="FF0000"/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dPt>
            <c:idx val="4"/>
            <c:invertIfNegative val="0"/>
            <c:bubble3D val="0"/>
            <c:spPr>
              <a:solidFill>
                <a:schemeClr val="tx2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dPt>
            <c:idx val="5"/>
            <c:invertIfNegative val="0"/>
            <c:bubble3D val="0"/>
            <c:spPr>
              <a:solidFill>
                <a:schemeClr val="tx2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Лист1!$E$271</c:f>
              <c:numCache>
                <c:formatCode>General</c:formatCode>
                <c:ptCount val="1"/>
                <c:pt idx="0">
                  <c:v>124</c:v>
                </c:pt>
              </c:numCache>
            </c:numRef>
          </c:val>
        </c:ser>
        <c:ser>
          <c:idx val="0"/>
          <c:order val="1"/>
          <c:spPr>
            <a:solidFill>
              <a:schemeClr val="tx2"/>
            </a:solidFill>
            <a:ln>
              <a:solidFill>
                <a:srgbClr val="FF0000"/>
              </a:solidFill>
            </a:ln>
            <a:effectLst/>
            <a:sp3d>
              <a:contourClr>
                <a:srgbClr val="FF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Лист1!$H$271</c:f>
              <c:numCache>
                <c:formatCode>General</c:formatCode>
                <c:ptCount val="1"/>
                <c:pt idx="0">
                  <c:v>203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7123088"/>
        <c:axId val="577125440"/>
        <c:axId val="0"/>
        <c:extLst/>
      </c:bar3DChart>
      <c:catAx>
        <c:axId val="577123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7125440"/>
        <c:crosses val="autoZero"/>
        <c:auto val="1"/>
        <c:lblAlgn val="ctr"/>
        <c:lblOffset val="100"/>
        <c:noMultiLvlLbl val="0"/>
      </c:catAx>
      <c:valAx>
        <c:axId val="577125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12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CC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alpha val="97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000" baseline="0">
                <a:solidFill>
                  <a:schemeClr val="tx1">
                    <a:alpha val="97000"/>
                  </a:schemeClr>
                </a:solidFill>
              </a:rPr>
              <a:t>положительные исследования</a:t>
            </a:r>
          </a:p>
        </c:rich>
      </c:tx>
      <c:layout>
        <c:manualLayout>
          <c:xMode val="edge"/>
          <c:yMode val="edge"/>
          <c:x val="0.23316333667034872"/>
          <c:y val="4.84595607269153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alpha val="97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40"/>
      <c:rotY val="2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096889423534963"/>
          <c:y val="0.11899493192254688"/>
          <c:w val="0.56412443224145381"/>
          <c:h val="0.75499667269344251"/>
        </c:manualLayout>
      </c:layout>
      <c:bar3DChart>
        <c:barDir val="col"/>
        <c:grouping val="clustered"/>
        <c:varyColors val="0"/>
        <c:ser>
          <c:idx val="5"/>
          <c:order val="0"/>
          <c:tx>
            <c:strRef>
              <c:f>Лист1!$E$293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88900" sx="102000" sy="102000" algn="ct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Lbls>
            <c:dLbl>
              <c:idx val="0"/>
              <c:layout>
                <c:manualLayout>
                  <c:x val="-4.8106668013485017E-2"/>
                  <c:y val="-3.3776760436331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Лист1!$E$298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Лист1!$G$298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615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1"/>
          <c:tx>
            <c:strRef>
              <c:f>Лист1!$H$293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88900" sx="102000" sy="102000" algn="ct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Lbls>
            <c:dLbl>
              <c:idx val="0"/>
              <c:layout>
                <c:manualLayout>
                  <c:x val="8.600595267628891E-2"/>
                  <c:y val="-0.179546706089115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543425090262632E-2"/>
                      <c:h val="0.1487333385982924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Лист1!$H$298</c:f>
              <c:numCache>
                <c:formatCode>General</c:formatCode>
                <c:ptCount val="1"/>
                <c:pt idx="0">
                  <c:v>266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77123480"/>
        <c:axId val="120637424"/>
        <c:axId val="0"/>
      </c:bar3DChart>
      <c:catAx>
        <c:axId val="577123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637424"/>
        <c:crosses val="autoZero"/>
        <c:auto val="1"/>
        <c:lblAlgn val="ctr"/>
        <c:lblOffset val="100"/>
        <c:noMultiLvlLbl val="0"/>
      </c:catAx>
      <c:valAx>
        <c:axId val="1206374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57712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8231596873318891E-2"/>
          <c:y val="3.455440817223606E-2"/>
          <c:w val="0.96550687121890366"/>
          <c:h val="0.750496617778200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Лист1!$E$369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9344504607038476E-3"/>
                  <c:y val="-0.231060525926082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Лист1!$E$374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Лист1!$H$369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7082306449853866E-2"/>
                  <c:y val="-0.17195201929382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Лист1!$H$374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0639384"/>
        <c:axId val="120637032"/>
        <c:axId val="0"/>
        <c:extLst/>
      </c:bar3DChart>
      <c:catAx>
        <c:axId val="12063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637032"/>
        <c:crosses val="autoZero"/>
        <c:auto val="1"/>
        <c:lblAlgn val="ctr"/>
        <c:lblOffset val="100"/>
        <c:noMultiLvlLbl val="0"/>
      </c:catAx>
      <c:valAx>
        <c:axId val="12063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639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alpha val="97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 baseline="0">
                <a:solidFill>
                  <a:schemeClr val="tx1">
                    <a:alpha val="97000"/>
                  </a:schemeClr>
                </a:solidFill>
              </a:rPr>
              <a:t>Процентное соотношение поступления патматериала и сыворотки крови</a:t>
            </a:r>
          </a:p>
        </c:rich>
      </c:tx>
      <c:layout>
        <c:manualLayout>
          <c:xMode val="edge"/>
          <c:yMode val="edge"/>
          <c:x val="0.24535541607943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alpha val="97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11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"/>
          <c:w val="1"/>
          <c:h val="0.75499667269344251"/>
        </c:manualLayout>
      </c:layout>
      <c:pie3DChart>
        <c:varyColors val="1"/>
        <c:ser>
          <c:idx val="0"/>
          <c:order val="0"/>
          <c:tx>
            <c:strRef>
              <c:f>Лист1!$B$206</c:f>
              <c:strCache>
                <c:ptCount val="1"/>
                <c:pt idx="0">
                  <c:v> методом ПЦР</c:v>
                </c:pt>
              </c:strCache>
            </c:strRef>
          </c:tx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dLbl>
              <c:idx val="1"/>
              <c:layout>
                <c:manualLayout>
                  <c:x val="-1.3971468506004881E-2"/>
                  <c:y val="-0.2050969993137379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Лист1!$D$206:$D$207</c:f>
              <c:numCache>
                <c:formatCode>General</c:formatCode>
                <c:ptCount val="2"/>
                <c:pt idx="0">
                  <c:v>1830</c:v>
                </c:pt>
                <c:pt idx="1">
                  <c:v>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Лист1!$D$206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1830</c:v>
                      </c:pt>
                    </c:numCache>
                  </c:numRef>
                </c15:cat>
              </c15:filteredCategoryTitle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1892265006324174E-2"/>
          <c:y val="6.2118179735135545E-2"/>
          <c:w val="0.60733453355294797"/>
          <c:h val="0.851158430082154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Лист1!$D$216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rgbClr val="FA12BD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7.2100898445879885E-2"/>
                  <c:y val="-8.7238156733308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Лист1!$D$221</c:f>
              <c:numCache>
                <c:formatCode>General</c:formatCode>
                <c:ptCount val="1"/>
                <c:pt idx="0">
                  <c:v>2139</c:v>
                </c:pt>
              </c:numCache>
            </c:numRef>
          </c:val>
        </c:ser>
        <c:ser>
          <c:idx val="1"/>
          <c:order val="1"/>
          <c:tx>
            <c:strRef>
              <c:f>Лист1!$G$216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rgbClr val="FA12BD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0731530485129131E-2"/>
                  <c:y val="-0.15578242273805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Лист1!$G$221</c:f>
              <c:numCache>
                <c:formatCode>General</c:formatCode>
                <c:ptCount val="1"/>
                <c:pt idx="0">
                  <c:v>1830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0"/>
        <c:shape val="box"/>
        <c:axId val="120635856"/>
        <c:axId val="120638208"/>
        <c:axId val="0"/>
      </c:bar3DChart>
      <c:catAx>
        <c:axId val="12063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638208"/>
        <c:crosses val="autoZero"/>
        <c:auto val="1"/>
        <c:lblAlgn val="ctr"/>
        <c:lblOffset val="100"/>
        <c:noMultiLvlLbl val="0"/>
      </c:catAx>
      <c:valAx>
        <c:axId val="120638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063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accent4"/>
                </a:solidFill>
              </a:rPr>
              <a:t>Исследования                                           Положительные исследования</a:t>
            </a:r>
          </a:p>
        </c:rich>
      </c:tx>
      <c:layout>
        <c:manualLayout>
          <c:xMode val="edge"/>
          <c:yMode val="edge"/>
          <c:x val="0.23812186151626258"/>
          <c:y val="4.5555553562749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322492636966838E-3"/>
          <c:y val="0"/>
          <c:w val="0.96226585313610735"/>
          <c:h val="0.985291148416727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Лист1!$C$184</c:f>
              <c:strCache>
                <c:ptCount val="1"/>
                <c:pt idx="0">
                  <c:v>4 квартал 2019 г.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7.1304348816675772E-2"/>
                  <c:y val="-4.728724347484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Лист1!$C$188</c:f>
              <c:numCache>
                <c:formatCode>General</c:formatCode>
                <c:ptCount val="1"/>
                <c:pt idx="0">
                  <c:v>792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Лист1!$C$183</c15:sqref>
                        </c15:formulaRef>
                      </c:ext>
                    </c:extLst>
                    <c:strCache>
                      <c:ptCount val="1"/>
                      <c:pt idx="0">
                        <c:v>Проб/исследований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Лист1!$D$184</c:f>
              <c:strCache>
                <c:ptCount val="1"/>
                <c:pt idx="0">
                  <c:v>4 квартал 2020 г.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Лист1!$D$188</c:f>
              <c:numCache>
                <c:formatCode>General</c:formatCode>
                <c:ptCount val="1"/>
                <c:pt idx="0">
                  <c:v>1081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Лист1!$C$183</c15:sqref>
                        </c15:formulaRef>
                      </c:ext>
                    </c:extLst>
                    <c:strCache>
                      <c:ptCount val="1"/>
                      <c:pt idx="0">
                        <c:v>Проб/исследований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2"/>
          <c:tx>
            <c:strRef>
              <c:f>Лист1!$E$184</c:f>
              <c:strCache>
                <c:ptCount val="1"/>
                <c:pt idx="0">
                  <c:v>4 квартал 2019 г.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1.0333963596620428E-3"/>
                  <c:y val="-0.319188893455231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Лист1!$E$188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Лист1!$C$183</c15:sqref>
                        </c15:formulaRef>
                      </c:ext>
                    </c:extLst>
                    <c:strCache>
                      <c:ptCount val="1"/>
                      <c:pt idx="0">
                        <c:v>Проб/исследований</c:v>
                      </c:pt>
                    </c:strCache>
                  </c:strRef>
                </c15:cat>
              </c15:filteredCategoryTitle>
            </c:ext>
          </c:extLst>
        </c:ser>
        <c:ser>
          <c:idx val="3"/>
          <c:order val="3"/>
          <c:tx>
            <c:strRef>
              <c:f>Лист1!$F$184</c:f>
              <c:strCache>
                <c:ptCount val="1"/>
                <c:pt idx="0">
                  <c:v>4 квартал 2020 г.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4.1335854386478681E-2"/>
                  <c:y val="-0.3487434206270120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Лист1!$F$188</c:f>
              <c:numCache>
                <c:formatCode>General</c:formatCode>
                <c:ptCount val="1"/>
                <c:pt idx="0">
                  <c:v>85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Лист1!$C$183</c15:sqref>
                        </c15:formulaRef>
                      </c:ext>
                    </c:extLst>
                    <c:strCache>
                      <c:ptCount val="1"/>
                      <c:pt idx="0">
                        <c:v>Проб/исследований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80614072"/>
        <c:axId val="580615248"/>
        <c:axId val="0"/>
      </c:bar3DChart>
      <c:catAx>
        <c:axId val="580614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0615248"/>
        <c:crosses val="autoZero"/>
        <c:auto val="1"/>
        <c:lblAlgn val="ctr"/>
        <c:lblOffset val="100"/>
        <c:noMultiLvlLbl val="0"/>
      </c:catAx>
      <c:valAx>
        <c:axId val="5806152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580614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59099018330418"/>
          <c:y val="0.86973891645936496"/>
          <c:w val="0.66301831642157116"/>
          <c:h val="9.609441836857313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3624441740291443E-2"/>
          <c:y val="6.0365075494370028E-3"/>
          <c:w val="0.73067085176593871"/>
          <c:h val="0.851158430082154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Лист1!$E$216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5.0306752354514518E-2"/>
                  <c:y val="-0.14695339008742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Лист1!$E$221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1"/>
          <c:order val="1"/>
          <c:tx>
            <c:strRef>
              <c:f>Лист1!$H$216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.23476484432106745"/>
                  <c:y val="5.8781356034970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Лист1!$H$221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0"/>
        <c:shape val="box"/>
        <c:axId val="580612896"/>
        <c:axId val="580613288"/>
        <c:axId val="0"/>
      </c:bar3DChart>
      <c:catAx>
        <c:axId val="58061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0613288"/>
        <c:crosses val="autoZero"/>
        <c:auto val="1"/>
        <c:lblAlgn val="ctr"/>
        <c:lblOffset val="100"/>
        <c:noMultiLvlLbl val="0"/>
      </c:catAx>
      <c:valAx>
        <c:axId val="580613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8061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163</xdr:row>
      <xdr:rowOff>109141</xdr:rowOff>
    </xdr:from>
    <xdr:to>
      <xdr:col>9</xdr:col>
      <xdr:colOff>887260</xdr:colOff>
      <xdr:row>175</xdr:row>
      <xdr:rowOff>138905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340895</xdr:colOff>
      <xdr:row>250</xdr:row>
      <xdr:rowOff>100263</xdr:rowOff>
    </xdr:from>
    <xdr:to>
      <xdr:col>2</xdr:col>
      <xdr:colOff>2532257</xdr:colOff>
      <xdr:row>259</xdr:row>
      <xdr:rowOff>0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20877</xdr:colOff>
      <xdr:row>274</xdr:row>
      <xdr:rowOff>125261</xdr:rowOff>
    </xdr:from>
    <xdr:to>
      <xdr:col>3</xdr:col>
      <xdr:colOff>1289361</xdr:colOff>
      <xdr:row>283</xdr:row>
      <xdr:rowOff>139390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511097</xdr:colOff>
      <xdr:row>301</xdr:row>
      <xdr:rowOff>125261</xdr:rowOff>
    </xdr:from>
    <xdr:to>
      <xdr:col>5</xdr:col>
      <xdr:colOff>627255</xdr:colOff>
      <xdr:row>313</xdr:row>
      <xdr:rowOff>104542</xdr:rowOff>
    </xdr:to>
    <xdr:graphicFrame macro="">
      <xdr:nvGraphicFramePr>
        <xdr:cNvPr id="18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743415</xdr:colOff>
      <xdr:row>378</xdr:row>
      <xdr:rowOff>38435</xdr:rowOff>
    </xdr:from>
    <xdr:to>
      <xdr:col>5</xdr:col>
      <xdr:colOff>394939</xdr:colOff>
      <xdr:row>390</xdr:row>
      <xdr:rowOff>171641</xdr:rowOff>
    </xdr:to>
    <xdr:graphicFrame macro="">
      <xdr:nvGraphicFramePr>
        <xdr:cNvPr id="19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168672</xdr:colOff>
      <xdr:row>207</xdr:row>
      <xdr:rowOff>69454</xdr:rowOff>
    </xdr:from>
    <xdr:to>
      <xdr:col>5</xdr:col>
      <xdr:colOff>297656</xdr:colOff>
      <xdr:row>210</xdr:row>
      <xdr:rowOff>1537892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325245</xdr:colOff>
      <xdr:row>225</xdr:row>
      <xdr:rowOff>64371</xdr:rowOff>
    </xdr:from>
    <xdr:to>
      <xdr:col>3</xdr:col>
      <xdr:colOff>1405519</xdr:colOff>
      <xdr:row>236</xdr:row>
      <xdr:rowOff>58080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243932</xdr:colOff>
      <xdr:row>191</xdr:row>
      <xdr:rowOff>0</xdr:rowOff>
    </xdr:from>
    <xdr:to>
      <xdr:col>9</xdr:col>
      <xdr:colOff>220700</xdr:colOff>
      <xdr:row>203</xdr:row>
      <xdr:rowOff>0</xdr:rowOff>
    </xdr:to>
    <xdr:graphicFrame macro="">
      <xdr:nvGraphicFramePr>
        <xdr:cNvPr id="26" name="Диаграмма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1080275</xdr:colOff>
      <xdr:row>224</xdr:row>
      <xdr:rowOff>174238</xdr:rowOff>
    </xdr:from>
    <xdr:to>
      <xdr:col>7</xdr:col>
      <xdr:colOff>708568</xdr:colOff>
      <xdr:row>236</xdr:row>
      <xdr:rowOff>104543</xdr:rowOff>
    </xdr:to>
    <xdr:graphicFrame macro="">
      <xdr:nvGraphicFramePr>
        <xdr:cNvPr id="21" name="Диаграмма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1463598</xdr:colOff>
      <xdr:row>249</xdr:row>
      <xdr:rowOff>139391</xdr:rowOff>
    </xdr:from>
    <xdr:to>
      <xdr:col>6</xdr:col>
      <xdr:colOff>755032</xdr:colOff>
      <xdr:row>260</xdr:row>
      <xdr:rowOff>104543</xdr:rowOff>
    </xdr:to>
    <xdr:graphicFrame macro="">
      <xdr:nvGraphicFramePr>
        <xdr:cNvPr id="28" name="Диаграмма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274</xdr:row>
      <xdr:rowOff>162621</xdr:rowOff>
    </xdr:from>
    <xdr:to>
      <xdr:col>7</xdr:col>
      <xdr:colOff>1198789</xdr:colOff>
      <xdr:row>283</xdr:row>
      <xdr:rowOff>127775</xdr:rowOff>
    </xdr:to>
    <xdr:graphicFrame macro="">
      <xdr:nvGraphicFramePr>
        <xdr:cNvPr id="29" name="Диаграмма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408</xdr:row>
      <xdr:rowOff>0</xdr:rowOff>
    </xdr:from>
    <xdr:to>
      <xdr:col>4</xdr:col>
      <xdr:colOff>522713</xdr:colOff>
      <xdr:row>418</xdr:row>
      <xdr:rowOff>92927</xdr:rowOff>
    </xdr:to>
    <xdr:graphicFrame macro="">
      <xdr:nvGraphicFramePr>
        <xdr:cNvPr id="31" name="Диаграмма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7"/>
  <sheetViews>
    <sheetView tabSelected="1" topLeftCell="A49" zoomScale="82" zoomScaleNormal="82" workbookViewId="0">
      <selection activeCell="F416" sqref="F416"/>
    </sheetView>
  </sheetViews>
  <sheetFormatPr defaultColWidth="9.140625" defaultRowHeight="15" x14ac:dyDescent="0.25"/>
  <cols>
    <col min="1" max="1" width="3.7109375" style="1" customWidth="1"/>
    <col min="2" max="2" width="29.28515625" style="1" customWidth="1"/>
    <col min="3" max="3" width="45" style="1" customWidth="1"/>
    <col min="4" max="4" width="22.42578125" style="1" customWidth="1"/>
    <col min="5" max="5" width="19.5703125" style="1" customWidth="1"/>
    <col min="6" max="6" width="22.42578125" style="1" customWidth="1"/>
    <col min="7" max="7" width="20.42578125" style="1" customWidth="1"/>
    <col min="8" max="8" width="23.28515625" style="1" customWidth="1"/>
    <col min="9" max="9" width="16.28515625" style="1" customWidth="1"/>
    <col min="10" max="10" width="16.140625" style="1" customWidth="1"/>
    <col min="11" max="16384" width="9.140625" style="1"/>
  </cols>
  <sheetData>
    <row r="1" spans="1:11" ht="65.25" customHeight="1" x14ac:dyDescent="0.25">
      <c r="A1" s="215" t="s">
        <v>126</v>
      </c>
      <c r="B1" s="215"/>
      <c r="C1" s="215"/>
      <c r="D1" s="215"/>
      <c r="E1" s="215"/>
      <c r="F1" s="215"/>
      <c r="G1" s="215"/>
      <c r="H1" s="215"/>
      <c r="I1" s="215"/>
      <c r="J1" s="215"/>
      <c r="K1" s="19"/>
    </row>
    <row r="2" spans="1:11" ht="53.25" customHeight="1" x14ac:dyDescent="0.25">
      <c r="A2" s="179" t="s">
        <v>276</v>
      </c>
      <c r="B2" s="179"/>
      <c r="C2" s="179"/>
      <c r="D2" s="179"/>
      <c r="E2" s="179"/>
      <c r="F2" s="179"/>
      <c r="G2" s="179"/>
      <c r="H2" s="179"/>
      <c r="I2" s="179"/>
      <c r="J2" s="179"/>
      <c r="K2" s="19"/>
    </row>
    <row r="3" spans="1:11" ht="12.75" customHeight="1" x14ac:dyDescent="0.25">
      <c r="A3" s="6"/>
      <c r="B3" s="2"/>
      <c r="C3" s="2"/>
      <c r="D3" s="2"/>
      <c r="E3" s="2"/>
      <c r="F3" s="2"/>
      <c r="G3" s="2"/>
      <c r="H3" s="2"/>
      <c r="I3" s="2"/>
      <c r="J3" s="2"/>
      <c r="K3" s="19"/>
    </row>
    <row r="4" spans="1:11" ht="21.75" customHeight="1" x14ac:dyDescent="0.25">
      <c r="A4" s="179" t="s">
        <v>0</v>
      </c>
      <c r="B4" s="179"/>
      <c r="C4" s="179"/>
      <c r="D4" s="179"/>
      <c r="E4" s="179"/>
      <c r="F4" s="179"/>
      <c r="G4" s="179"/>
      <c r="H4" s="179"/>
      <c r="I4" s="179"/>
      <c r="J4" s="6"/>
      <c r="K4" s="19"/>
    </row>
    <row r="5" spans="1:11" ht="15.75" customHeight="1" x14ac:dyDescent="0.25">
      <c r="A5" s="216" t="s">
        <v>44</v>
      </c>
      <c r="B5" s="216"/>
      <c r="C5" s="216"/>
      <c r="D5" s="216"/>
      <c r="E5" s="216"/>
      <c r="F5" s="216"/>
      <c r="G5" s="216"/>
      <c r="H5" s="216"/>
      <c r="I5" s="216"/>
      <c r="J5" s="217"/>
      <c r="K5" s="19"/>
    </row>
    <row r="6" spans="1:11" ht="75" customHeight="1" x14ac:dyDescent="0.25">
      <c r="A6" s="155"/>
      <c r="B6" s="155" t="s">
        <v>19</v>
      </c>
      <c r="C6" s="156" t="s">
        <v>1</v>
      </c>
      <c r="D6" s="156" t="s">
        <v>83</v>
      </c>
      <c r="E6" s="156" t="s">
        <v>80</v>
      </c>
      <c r="F6" s="156" t="s">
        <v>81</v>
      </c>
      <c r="G6" s="156" t="s">
        <v>82</v>
      </c>
      <c r="H6" s="156" t="s">
        <v>20</v>
      </c>
      <c r="I6" s="156" t="s">
        <v>21</v>
      </c>
      <c r="J6" s="15"/>
      <c r="K6" s="19"/>
    </row>
    <row r="7" spans="1:11" x14ac:dyDescent="0.25">
      <c r="A7" s="218" t="s">
        <v>4</v>
      </c>
      <c r="B7" s="221" t="s">
        <v>5</v>
      </c>
      <c r="C7" s="153" t="s">
        <v>8</v>
      </c>
      <c r="D7" s="154">
        <v>1652</v>
      </c>
      <c r="E7" s="154">
        <v>1</v>
      </c>
      <c r="F7" s="154">
        <v>0</v>
      </c>
      <c r="G7" s="154">
        <v>0</v>
      </c>
      <c r="H7" s="157">
        <f>E7+F7+G7</f>
        <v>1</v>
      </c>
      <c r="I7" s="158">
        <f t="shared" ref="I7:I40" si="0">H7*100/D7</f>
        <v>6.0532687651331719E-2</v>
      </c>
      <c r="J7" s="11"/>
      <c r="K7" s="19"/>
    </row>
    <row r="8" spans="1:11" x14ac:dyDescent="0.25">
      <c r="A8" s="218"/>
      <c r="B8" s="222"/>
      <c r="C8" s="153" t="s">
        <v>67</v>
      </c>
      <c r="D8" s="154">
        <v>12</v>
      </c>
      <c r="E8" s="154">
        <v>0</v>
      </c>
      <c r="F8" s="154">
        <v>0</v>
      </c>
      <c r="G8" s="154">
        <v>0</v>
      </c>
      <c r="H8" s="157">
        <f t="shared" ref="H8:H27" si="1">E8+F8+G8</f>
        <v>0</v>
      </c>
      <c r="I8" s="158">
        <f t="shared" si="0"/>
        <v>0</v>
      </c>
      <c r="J8" s="11"/>
      <c r="K8" s="19"/>
    </row>
    <row r="9" spans="1:11" x14ac:dyDescent="0.25">
      <c r="A9" s="218"/>
      <c r="B9" s="222"/>
      <c r="C9" s="153" t="s">
        <v>10</v>
      </c>
      <c r="D9" s="154">
        <v>16</v>
      </c>
      <c r="E9" s="154">
        <v>0</v>
      </c>
      <c r="F9" s="154">
        <v>0</v>
      </c>
      <c r="G9" s="154">
        <v>0</v>
      </c>
      <c r="H9" s="157">
        <f t="shared" si="1"/>
        <v>0</v>
      </c>
      <c r="I9" s="158">
        <f t="shared" si="0"/>
        <v>0</v>
      </c>
      <c r="J9" s="11"/>
      <c r="K9" s="19"/>
    </row>
    <row r="10" spans="1:11" x14ac:dyDescent="0.25">
      <c r="A10" s="218"/>
      <c r="B10" s="222"/>
      <c r="C10" s="153" t="s">
        <v>15</v>
      </c>
      <c r="D10" s="154">
        <v>155</v>
      </c>
      <c r="E10" s="154">
        <v>0</v>
      </c>
      <c r="F10" s="154">
        <v>0</v>
      </c>
      <c r="G10" s="154">
        <v>0</v>
      </c>
      <c r="H10" s="157">
        <f t="shared" si="1"/>
        <v>0</v>
      </c>
      <c r="I10" s="158">
        <f t="shared" si="0"/>
        <v>0</v>
      </c>
      <c r="J10" s="11"/>
      <c r="K10" s="19"/>
    </row>
    <row r="11" spans="1:11" x14ac:dyDescent="0.25">
      <c r="A11" s="218"/>
      <c r="B11" s="222"/>
      <c r="C11" s="153" t="s">
        <v>6</v>
      </c>
      <c r="D11" s="154">
        <v>340</v>
      </c>
      <c r="E11" s="154">
        <v>0</v>
      </c>
      <c r="F11" s="154">
        <v>0</v>
      </c>
      <c r="G11" s="154">
        <v>89</v>
      </c>
      <c r="H11" s="157">
        <f t="shared" si="1"/>
        <v>89</v>
      </c>
      <c r="I11" s="158">
        <f t="shared" si="0"/>
        <v>26.176470588235293</v>
      </c>
      <c r="J11" s="11"/>
      <c r="K11" s="19"/>
    </row>
    <row r="12" spans="1:11" ht="14.25" customHeight="1" x14ac:dyDescent="0.25">
      <c r="A12" s="218"/>
      <c r="B12" s="222"/>
      <c r="C12" s="153" t="s">
        <v>68</v>
      </c>
      <c r="D12" s="154">
        <v>629</v>
      </c>
      <c r="E12" s="154">
        <v>0</v>
      </c>
      <c r="F12" s="154">
        <v>0</v>
      </c>
      <c r="G12" s="154">
        <v>41</v>
      </c>
      <c r="H12" s="157">
        <f t="shared" si="1"/>
        <v>41</v>
      </c>
      <c r="I12" s="158">
        <f t="shared" si="0"/>
        <v>6.5182829888712241</v>
      </c>
      <c r="J12" s="11"/>
      <c r="K12" s="19"/>
    </row>
    <row r="13" spans="1:11" x14ac:dyDescent="0.25">
      <c r="A13" s="218"/>
      <c r="B13" s="222"/>
      <c r="C13" s="153" t="s">
        <v>11</v>
      </c>
      <c r="D13" s="154">
        <v>265</v>
      </c>
      <c r="E13" s="154">
        <v>0</v>
      </c>
      <c r="F13" s="154">
        <v>0</v>
      </c>
      <c r="G13" s="154">
        <v>0</v>
      </c>
      <c r="H13" s="157">
        <f t="shared" si="1"/>
        <v>0</v>
      </c>
      <c r="I13" s="158">
        <f t="shared" si="0"/>
        <v>0</v>
      </c>
      <c r="J13" s="11"/>
      <c r="K13" s="19"/>
    </row>
    <row r="14" spans="1:11" x14ac:dyDescent="0.25">
      <c r="A14" s="218"/>
      <c r="B14" s="222"/>
      <c r="C14" s="153" t="s">
        <v>69</v>
      </c>
      <c r="D14" s="154">
        <v>6</v>
      </c>
      <c r="E14" s="154">
        <v>0</v>
      </c>
      <c r="F14" s="154">
        <v>0</v>
      </c>
      <c r="G14" s="154">
        <v>0</v>
      </c>
      <c r="H14" s="157">
        <f t="shared" si="1"/>
        <v>0</v>
      </c>
      <c r="I14" s="158">
        <f t="shared" si="0"/>
        <v>0</v>
      </c>
      <c r="J14" s="11"/>
      <c r="K14" s="19"/>
    </row>
    <row r="15" spans="1:11" x14ac:dyDescent="0.25">
      <c r="A15" s="218"/>
      <c r="B15" s="222"/>
      <c r="C15" s="153" t="s">
        <v>70</v>
      </c>
      <c r="D15" s="154">
        <v>497</v>
      </c>
      <c r="E15" s="154">
        <v>0</v>
      </c>
      <c r="F15" s="154">
        <v>0</v>
      </c>
      <c r="G15" s="154">
        <v>0</v>
      </c>
      <c r="H15" s="157">
        <f t="shared" si="1"/>
        <v>0</v>
      </c>
      <c r="I15" s="158">
        <f t="shared" si="0"/>
        <v>0</v>
      </c>
      <c r="J15" s="11"/>
      <c r="K15" s="19"/>
    </row>
    <row r="16" spans="1:11" x14ac:dyDescent="0.25">
      <c r="A16" s="218"/>
      <c r="B16" s="222"/>
      <c r="C16" s="153" t="s">
        <v>71</v>
      </c>
      <c r="D16" s="154">
        <v>4</v>
      </c>
      <c r="E16" s="154">
        <v>0</v>
      </c>
      <c r="F16" s="154">
        <v>0</v>
      </c>
      <c r="G16" s="154">
        <v>0</v>
      </c>
      <c r="H16" s="157">
        <f t="shared" si="1"/>
        <v>0</v>
      </c>
      <c r="I16" s="158">
        <f t="shared" si="0"/>
        <v>0</v>
      </c>
      <c r="J16" s="11"/>
      <c r="K16" s="19"/>
    </row>
    <row r="17" spans="1:11" x14ac:dyDescent="0.25">
      <c r="A17" s="218"/>
      <c r="B17" s="222"/>
      <c r="C17" s="153" t="s">
        <v>9</v>
      </c>
      <c r="D17" s="154">
        <v>853</v>
      </c>
      <c r="E17" s="154">
        <v>0</v>
      </c>
      <c r="F17" s="154">
        <v>0</v>
      </c>
      <c r="G17" s="154">
        <v>29</v>
      </c>
      <c r="H17" s="157">
        <f t="shared" si="1"/>
        <v>29</v>
      </c>
      <c r="I17" s="158">
        <f t="shared" si="0"/>
        <v>3.3997655334114887</v>
      </c>
      <c r="J17" s="11"/>
      <c r="K17" s="19"/>
    </row>
    <row r="18" spans="1:11" x14ac:dyDescent="0.25">
      <c r="A18" s="219"/>
      <c r="B18" s="222"/>
      <c r="C18" s="153" t="s">
        <v>7</v>
      </c>
      <c r="D18" s="154">
        <v>485</v>
      </c>
      <c r="E18" s="154">
        <v>0</v>
      </c>
      <c r="F18" s="154">
        <v>0</v>
      </c>
      <c r="G18" s="154">
        <v>116</v>
      </c>
      <c r="H18" s="157">
        <f t="shared" si="1"/>
        <v>116</v>
      </c>
      <c r="I18" s="158">
        <f t="shared" si="0"/>
        <v>23.917525773195877</v>
      </c>
      <c r="J18" s="11"/>
      <c r="K18" s="19"/>
    </row>
    <row r="19" spans="1:11" x14ac:dyDescent="0.25">
      <c r="A19" s="218"/>
      <c r="B19" s="222"/>
      <c r="C19" s="153" t="s">
        <v>72</v>
      </c>
      <c r="D19" s="154">
        <v>327</v>
      </c>
      <c r="E19" s="154">
        <v>150</v>
      </c>
      <c r="F19" s="154">
        <v>0</v>
      </c>
      <c r="G19" s="154">
        <v>0</v>
      </c>
      <c r="H19" s="157">
        <f t="shared" si="1"/>
        <v>150</v>
      </c>
      <c r="I19" s="158">
        <f t="shared" si="0"/>
        <v>45.871559633027523</v>
      </c>
      <c r="J19" s="11"/>
      <c r="K19" s="19"/>
    </row>
    <row r="20" spans="1:11" ht="16.5" customHeight="1" x14ac:dyDescent="0.25">
      <c r="A20" s="218"/>
      <c r="B20" s="222"/>
      <c r="C20" s="153" t="s">
        <v>73</v>
      </c>
      <c r="D20" s="154">
        <v>196</v>
      </c>
      <c r="E20" s="154">
        <v>0</v>
      </c>
      <c r="F20" s="154">
        <v>0</v>
      </c>
      <c r="G20" s="154">
        <v>0</v>
      </c>
      <c r="H20" s="157">
        <f t="shared" si="1"/>
        <v>0</v>
      </c>
      <c r="I20" s="158">
        <f t="shared" si="0"/>
        <v>0</v>
      </c>
      <c r="J20" s="12"/>
      <c r="K20" s="19"/>
    </row>
    <row r="21" spans="1:11" ht="14.25" customHeight="1" x14ac:dyDescent="0.25">
      <c r="A21" s="218"/>
      <c r="B21" s="222"/>
      <c r="C21" s="153" t="s">
        <v>74</v>
      </c>
      <c r="D21" s="154">
        <v>18</v>
      </c>
      <c r="E21" s="154">
        <v>0</v>
      </c>
      <c r="F21" s="154">
        <v>0</v>
      </c>
      <c r="G21" s="154">
        <v>0</v>
      </c>
      <c r="H21" s="157">
        <f t="shared" si="1"/>
        <v>0</v>
      </c>
      <c r="I21" s="158">
        <f t="shared" si="0"/>
        <v>0</v>
      </c>
      <c r="J21" s="12"/>
      <c r="K21" s="19"/>
    </row>
    <row r="22" spans="1:11" ht="15.75" customHeight="1" x14ac:dyDescent="0.25">
      <c r="A22" s="218"/>
      <c r="B22" s="222"/>
      <c r="C22" s="153" t="s">
        <v>75</v>
      </c>
      <c r="D22" s="154">
        <v>30</v>
      </c>
      <c r="E22" s="154">
        <v>0</v>
      </c>
      <c r="F22" s="154">
        <v>0</v>
      </c>
      <c r="G22" s="154">
        <v>0</v>
      </c>
      <c r="H22" s="157">
        <f t="shared" si="1"/>
        <v>0</v>
      </c>
      <c r="I22" s="158">
        <f t="shared" si="0"/>
        <v>0</v>
      </c>
      <c r="J22" s="12"/>
      <c r="K22" s="19"/>
    </row>
    <row r="23" spans="1:11" ht="15" customHeight="1" x14ac:dyDescent="0.25">
      <c r="A23" s="218"/>
      <c r="B23" s="222"/>
      <c r="C23" s="153" t="s">
        <v>76</v>
      </c>
      <c r="D23" s="154">
        <v>107</v>
      </c>
      <c r="E23" s="154">
        <v>0</v>
      </c>
      <c r="F23" s="154">
        <v>0</v>
      </c>
      <c r="G23" s="154">
        <v>0</v>
      </c>
      <c r="H23" s="157">
        <f t="shared" si="1"/>
        <v>0</v>
      </c>
      <c r="I23" s="158">
        <f t="shared" si="0"/>
        <v>0</v>
      </c>
      <c r="J23" s="13"/>
      <c r="K23" s="19"/>
    </row>
    <row r="24" spans="1:11" ht="15.75" customHeight="1" x14ac:dyDescent="0.25">
      <c r="A24" s="218"/>
      <c r="B24" s="222"/>
      <c r="C24" s="153" t="s">
        <v>77</v>
      </c>
      <c r="D24" s="154">
        <v>6</v>
      </c>
      <c r="E24" s="154">
        <v>0</v>
      </c>
      <c r="F24" s="154">
        <v>0</v>
      </c>
      <c r="G24" s="154">
        <v>0</v>
      </c>
      <c r="H24" s="157">
        <f t="shared" si="1"/>
        <v>0</v>
      </c>
      <c r="I24" s="158">
        <f t="shared" si="0"/>
        <v>0</v>
      </c>
      <c r="J24" s="11"/>
      <c r="K24" s="19"/>
    </row>
    <row r="25" spans="1:11" x14ac:dyDescent="0.25">
      <c r="A25" s="218"/>
      <c r="B25" s="222"/>
      <c r="C25" s="153" t="s">
        <v>78</v>
      </c>
      <c r="D25" s="154">
        <v>12</v>
      </c>
      <c r="E25" s="154">
        <v>0</v>
      </c>
      <c r="F25" s="154">
        <v>0</v>
      </c>
      <c r="G25" s="154">
        <v>0</v>
      </c>
      <c r="H25" s="157">
        <f t="shared" si="1"/>
        <v>0</v>
      </c>
      <c r="I25" s="158">
        <f t="shared" si="0"/>
        <v>0</v>
      </c>
      <c r="J25" s="11"/>
      <c r="K25" s="19"/>
    </row>
    <row r="26" spans="1:11" x14ac:dyDescent="0.25">
      <c r="A26" s="218"/>
      <c r="B26" s="222"/>
      <c r="C26" s="153" t="s">
        <v>103</v>
      </c>
      <c r="D26" s="154">
        <v>85</v>
      </c>
      <c r="E26" s="154">
        <v>0</v>
      </c>
      <c r="F26" s="154">
        <v>0</v>
      </c>
      <c r="G26" s="154">
        <v>0</v>
      </c>
      <c r="H26" s="157">
        <f t="shared" si="1"/>
        <v>0</v>
      </c>
      <c r="I26" s="158">
        <f t="shared" si="0"/>
        <v>0</v>
      </c>
      <c r="J26" s="11"/>
      <c r="K26" s="19"/>
    </row>
    <row r="27" spans="1:11" x14ac:dyDescent="0.25">
      <c r="A27" s="219"/>
      <c r="B27" s="222"/>
      <c r="C27" s="153" t="s">
        <v>79</v>
      </c>
      <c r="D27" s="154">
        <v>6</v>
      </c>
      <c r="E27" s="154">
        <v>0</v>
      </c>
      <c r="F27" s="154">
        <v>0</v>
      </c>
      <c r="G27" s="154">
        <v>0</v>
      </c>
      <c r="H27" s="157">
        <f t="shared" si="1"/>
        <v>0</v>
      </c>
      <c r="I27" s="158">
        <f t="shared" si="0"/>
        <v>0</v>
      </c>
      <c r="J27" s="11"/>
      <c r="K27" s="19"/>
    </row>
    <row r="28" spans="1:11" x14ac:dyDescent="0.25">
      <c r="A28" s="218"/>
      <c r="B28" s="222"/>
      <c r="C28" s="159" t="s">
        <v>12</v>
      </c>
      <c r="D28" s="160">
        <f>SUM(D7:D27)</f>
        <v>5701</v>
      </c>
      <c r="E28" s="160">
        <f t="shared" ref="E28:G28" si="2">SUM(E7:E27)</f>
        <v>151</v>
      </c>
      <c r="F28" s="160">
        <f t="shared" si="2"/>
        <v>0</v>
      </c>
      <c r="G28" s="160">
        <f t="shared" si="2"/>
        <v>275</v>
      </c>
      <c r="H28" s="160">
        <f>SUM(H7:H27)</f>
        <v>426</v>
      </c>
      <c r="I28" s="161">
        <f t="shared" si="0"/>
        <v>7.4723732678477459</v>
      </c>
      <c r="J28" s="13"/>
      <c r="K28" s="19"/>
    </row>
    <row r="29" spans="1:11" x14ac:dyDescent="0.25">
      <c r="A29" s="172" t="s">
        <v>13</v>
      </c>
      <c r="B29" s="175" t="s">
        <v>14</v>
      </c>
      <c r="C29" s="162" t="s">
        <v>8</v>
      </c>
      <c r="D29" s="167">
        <v>178</v>
      </c>
      <c r="E29" s="167">
        <v>1</v>
      </c>
      <c r="F29" s="167">
        <v>0</v>
      </c>
      <c r="G29" s="167">
        <v>0</v>
      </c>
      <c r="H29" s="163">
        <f>E29+F29+G29</f>
        <v>1</v>
      </c>
      <c r="I29" s="158">
        <f t="shared" si="0"/>
        <v>0.5617977528089888</v>
      </c>
      <c r="J29" s="11"/>
      <c r="K29" s="19"/>
    </row>
    <row r="30" spans="1:11" x14ac:dyDescent="0.25">
      <c r="A30" s="173"/>
      <c r="B30" s="175"/>
      <c r="C30" s="162" t="s">
        <v>10</v>
      </c>
      <c r="D30" s="167">
        <v>12</v>
      </c>
      <c r="E30" s="167">
        <v>0</v>
      </c>
      <c r="F30" s="167">
        <v>0</v>
      </c>
      <c r="G30" s="167">
        <v>0</v>
      </c>
      <c r="H30" s="163">
        <f t="shared" ref="H30:H39" si="3">E30+F30+G30</f>
        <v>0</v>
      </c>
      <c r="I30" s="158">
        <f t="shared" si="0"/>
        <v>0</v>
      </c>
      <c r="J30" s="11"/>
      <c r="K30" s="19"/>
    </row>
    <row r="31" spans="1:11" x14ac:dyDescent="0.25">
      <c r="A31" s="173"/>
      <c r="B31" s="175"/>
      <c r="C31" s="162" t="s">
        <v>6</v>
      </c>
      <c r="D31" s="167">
        <v>265</v>
      </c>
      <c r="E31" s="167">
        <v>0</v>
      </c>
      <c r="F31" s="167">
        <v>0</v>
      </c>
      <c r="G31" s="167">
        <v>177</v>
      </c>
      <c r="H31" s="163">
        <f t="shared" si="3"/>
        <v>177</v>
      </c>
      <c r="I31" s="158">
        <f t="shared" si="0"/>
        <v>66.79245283018868</v>
      </c>
      <c r="J31" s="11"/>
      <c r="K31" s="19"/>
    </row>
    <row r="32" spans="1:11" x14ac:dyDescent="0.25">
      <c r="A32" s="173"/>
      <c r="B32" s="175"/>
      <c r="C32" s="162" t="s">
        <v>68</v>
      </c>
      <c r="D32" s="167">
        <v>309</v>
      </c>
      <c r="E32" s="167">
        <v>0</v>
      </c>
      <c r="F32" s="167">
        <v>0</v>
      </c>
      <c r="G32" s="167">
        <v>117</v>
      </c>
      <c r="H32" s="163">
        <f t="shared" si="3"/>
        <v>117</v>
      </c>
      <c r="I32" s="158">
        <f t="shared" si="0"/>
        <v>37.864077669902912</v>
      </c>
      <c r="J32" s="11"/>
      <c r="K32" s="19"/>
    </row>
    <row r="33" spans="1:11" x14ac:dyDescent="0.25">
      <c r="A33" s="173"/>
      <c r="B33" s="175"/>
      <c r="C33" s="162" t="s">
        <v>11</v>
      </c>
      <c r="D33" s="167">
        <v>12</v>
      </c>
      <c r="E33" s="167">
        <v>0</v>
      </c>
      <c r="F33" s="167">
        <v>0</v>
      </c>
      <c r="G33" s="167">
        <v>0</v>
      </c>
      <c r="H33" s="163">
        <f t="shared" si="3"/>
        <v>0</v>
      </c>
      <c r="I33" s="158">
        <f t="shared" si="0"/>
        <v>0</v>
      </c>
      <c r="J33" s="11"/>
      <c r="K33" s="19"/>
    </row>
    <row r="34" spans="1:11" x14ac:dyDescent="0.25">
      <c r="A34" s="173"/>
      <c r="B34" s="175"/>
      <c r="C34" s="162" t="s">
        <v>70</v>
      </c>
      <c r="D34" s="167">
        <v>822</v>
      </c>
      <c r="E34" s="167">
        <v>0</v>
      </c>
      <c r="F34" s="167">
        <v>0</v>
      </c>
      <c r="G34" s="167">
        <v>0</v>
      </c>
      <c r="H34" s="163">
        <f t="shared" si="3"/>
        <v>0</v>
      </c>
      <c r="I34" s="158">
        <f t="shared" si="0"/>
        <v>0</v>
      </c>
      <c r="J34" s="11"/>
      <c r="K34" s="19"/>
    </row>
    <row r="35" spans="1:11" x14ac:dyDescent="0.25">
      <c r="A35" s="173"/>
      <c r="B35" s="175"/>
      <c r="C35" s="162" t="s">
        <v>9</v>
      </c>
      <c r="D35" s="167">
        <v>228</v>
      </c>
      <c r="E35" s="167">
        <v>0</v>
      </c>
      <c r="F35" s="167">
        <v>0</v>
      </c>
      <c r="G35" s="167">
        <v>56</v>
      </c>
      <c r="H35" s="163">
        <f t="shared" si="3"/>
        <v>56</v>
      </c>
      <c r="I35" s="158">
        <f t="shared" si="0"/>
        <v>24.561403508771932</v>
      </c>
      <c r="J35" s="11"/>
      <c r="K35" s="19"/>
    </row>
    <row r="36" spans="1:11" x14ac:dyDescent="0.25">
      <c r="A36" s="173"/>
      <c r="B36" s="175"/>
      <c r="C36" s="162" t="s">
        <v>7</v>
      </c>
      <c r="D36" s="167">
        <v>230</v>
      </c>
      <c r="E36" s="167">
        <v>0</v>
      </c>
      <c r="F36" s="167">
        <v>0</v>
      </c>
      <c r="G36" s="167">
        <v>87</v>
      </c>
      <c r="H36" s="163">
        <f t="shared" si="3"/>
        <v>87</v>
      </c>
      <c r="I36" s="158">
        <f t="shared" si="0"/>
        <v>37.826086956521742</v>
      </c>
      <c r="J36" s="11"/>
      <c r="K36" s="19"/>
    </row>
    <row r="37" spans="1:11" ht="15.75" x14ac:dyDescent="0.25">
      <c r="A37" s="173"/>
      <c r="B37" s="175"/>
      <c r="C37" s="162" t="s">
        <v>72</v>
      </c>
      <c r="D37" s="167">
        <v>56</v>
      </c>
      <c r="E37" s="167">
        <v>5</v>
      </c>
      <c r="F37" s="167">
        <v>0</v>
      </c>
      <c r="G37" s="167">
        <v>0</v>
      </c>
      <c r="H37" s="163">
        <f t="shared" si="3"/>
        <v>5</v>
      </c>
      <c r="I37" s="158">
        <f t="shared" si="0"/>
        <v>8.9285714285714288</v>
      </c>
      <c r="J37" s="14"/>
      <c r="K37" s="19"/>
    </row>
    <row r="38" spans="1:11" x14ac:dyDescent="0.25">
      <c r="A38" s="173"/>
      <c r="B38" s="175"/>
      <c r="C38" s="162" t="s">
        <v>76</v>
      </c>
      <c r="D38" s="167">
        <v>85</v>
      </c>
      <c r="E38" s="167">
        <v>0</v>
      </c>
      <c r="F38" s="167">
        <v>0</v>
      </c>
      <c r="G38" s="167">
        <v>0</v>
      </c>
      <c r="H38" s="163">
        <f t="shared" si="3"/>
        <v>0</v>
      </c>
      <c r="I38" s="158">
        <f t="shared" si="0"/>
        <v>0</v>
      </c>
      <c r="J38" s="11"/>
      <c r="K38" s="19"/>
    </row>
    <row r="39" spans="1:11" ht="15.75" x14ac:dyDescent="0.25">
      <c r="A39" s="173"/>
      <c r="B39" s="175"/>
      <c r="C39" s="162" t="s">
        <v>103</v>
      </c>
      <c r="D39" s="167">
        <v>15</v>
      </c>
      <c r="E39" s="167">
        <v>0</v>
      </c>
      <c r="F39" s="167">
        <v>0</v>
      </c>
      <c r="G39" s="167">
        <v>0</v>
      </c>
      <c r="H39" s="163">
        <f t="shared" si="3"/>
        <v>0</v>
      </c>
      <c r="I39" s="165">
        <f t="shared" si="0"/>
        <v>0</v>
      </c>
      <c r="J39" s="14"/>
      <c r="K39" s="19"/>
    </row>
    <row r="40" spans="1:11" x14ac:dyDescent="0.25">
      <c r="A40" s="174"/>
      <c r="B40" s="175"/>
      <c r="C40" s="166" t="s">
        <v>12</v>
      </c>
      <c r="D40" s="164">
        <f>SUM(D29:D39)</f>
        <v>2212</v>
      </c>
      <c r="E40" s="164">
        <f t="shared" ref="E40:F40" si="4">SUM(E29:E39)</f>
        <v>6</v>
      </c>
      <c r="F40" s="164">
        <f t="shared" si="4"/>
        <v>0</v>
      </c>
      <c r="G40" s="164">
        <f>SUM(G29:G39)</f>
        <v>437</v>
      </c>
      <c r="H40" s="164">
        <f>SUM(H29:H39)</f>
        <v>443</v>
      </c>
      <c r="I40" s="165">
        <f t="shared" si="0"/>
        <v>20.027124773960217</v>
      </c>
      <c r="J40" s="11"/>
      <c r="K40" s="19"/>
    </row>
    <row r="41" spans="1:11" x14ac:dyDescent="0.25">
      <c r="A41" s="220" t="s">
        <v>107</v>
      </c>
      <c r="B41" s="175" t="s">
        <v>17</v>
      </c>
      <c r="C41" s="162" t="s">
        <v>10</v>
      </c>
      <c r="D41" s="167">
        <v>12</v>
      </c>
      <c r="E41" s="167">
        <v>0</v>
      </c>
      <c r="F41" s="167">
        <v>0</v>
      </c>
      <c r="G41" s="167">
        <v>0</v>
      </c>
      <c r="H41" s="163">
        <f>F41+G41</f>
        <v>0</v>
      </c>
      <c r="I41" s="158">
        <v>50</v>
      </c>
      <c r="J41" s="11"/>
      <c r="K41" s="19"/>
    </row>
    <row r="42" spans="1:11" x14ac:dyDescent="0.25">
      <c r="A42" s="173"/>
      <c r="B42" s="175"/>
      <c r="C42" s="162" t="s">
        <v>6</v>
      </c>
      <c r="D42" s="167">
        <v>10</v>
      </c>
      <c r="E42" s="167">
        <v>0</v>
      </c>
      <c r="F42" s="167">
        <v>0</v>
      </c>
      <c r="G42" s="167">
        <v>0</v>
      </c>
      <c r="H42" s="163">
        <v>0</v>
      </c>
      <c r="I42" s="158">
        <v>0</v>
      </c>
      <c r="J42" s="11"/>
      <c r="K42" s="19"/>
    </row>
    <row r="43" spans="1:11" x14ac:dyDescent="0.25">
      <c r="A43" s="173"/>
      <c r="B43" s="175"/>
      <c r="C43" s="162" t="s">
        <v>70</v>
      </c>
      <c r="D43" s="167">
        <v>30</v>
      </c>
      <c r="E43" s="167">
        <v>0</v>
      </c>
      <c r="F43" s="167">
        <v>0</v>
      </c>
      <c r="G43" s="167">
        <v>0</v>
      </c>
      <c r="H43" s="163">
        <v>0</v>
      </c>
      <c r="I43" s="158">
        <v>0</v>
      </c>
      <c r="J43" s="11"/>
      <c r="K43" s="19"/>
    </row>
    <row r="44" spans="1:11" x14ac:dyDescent="0.25">
      <c r="A44" s="173"/>
      <c r="B44" s="175"/>
      <c r="C44" s="162" t="s">
        <v>73</v>
      </c>
      <c r="D44" s="167">
        <v>70</v>
      </c>
      <c r="E44" s="167">
        <v>0</v>
      </c>
      <c r="F44" s="167">
        <v>0</v>
      </c>
      <c r="G44" s="167">
        <v>0</v>
      </c>
      <c r="H44" s="163">
        <v>0</v>
      </c>
      <c r="I44" s="158">
        <v>0</v>
      </c>
      <c r="J44" s="11"/>
      <c r="K44" s="19"/>
    </row>
    <row r="45" spans="1:11" x14ac:dyDescent="0.25">
      <c r="A45" s="173"/>
      <c r="B45" s="175"/>
      <c r="C45" s="162" t="s">
        <v>76</v>
      </c>
      <c r="D45" s="167">
        <v>15</v>
      </c>
      <c r="E45" s="167">
        <v>0</v>
      </c>
      <c r="F45" s="167">
        <v>0</v>
      </c>
      <c r="G45" s="167">
        <v>0</v>
      </c>
      <c r="H45" s="163">
        <v>0</v>
      </c>
      <c r="I45" s="158">
        <f>H45*100/D45</f>
        <v>0</v>
      </c>
      <c r="J45" s="11"/>
      <c r="K45" s="19"/>
    </row>
    <row r="46" spans="1:11" x14ac:dyDescent="0.25">
      <c r="A46" s="173"/>
      <c r="B46" s="175"/>
      <c r="C46" s="166" t="s">
        <v>12</v>
      </c>
      <c r="D46" s="164">
        <f>D45+D44+D43+D42+D41</f>
        <v>137</v>
      </c>
      <c r="E46" s="164">
        <f t="shared" ref="E46:H46" si="5">SUM(E41:E41)+E45</f>
        <v>0</v>
      </c>
      <c r="F46" s="164">
        <f t="shared" si="5"/>
        <v>0</v>
      </c>
      <c r="G46" s="164">
        <f t="shared" si="5"/>
        <v>0</v>
      </c>
      <c r="H46" s="164">
        <f t="shared" si="5"/>
        <v>0</v>
      </c>
      <c r="I46" s="165">
        <v>2.04</v>
      </c>
      <c r="J46" s="11"/>
      <c r="K46" s="20"/>
    </row>
    <row r="47" spans="1:11" x14ac:dyDescent="0.25">
      <c r="A47" s="173" t="s">
        <v>108</v>
      </c>
      <c r="B47" s="175" t="s">
        <v>18</v>
      </c>
      <c r="C47" s="162" t="s">
        <v>10</v>
      </c>
      <c r="D47" s="167">
        <v>8</v>
      </c>
      <c r="E47" s="167">
        <v>0</v>
      </c>
      <c r="F47" s="167">
        <v>0</v>
      </c>
      <c r="G47" s="167">
        <v>0</v>
      </c>
      <c r="H47" s="164">
        <v>0</v>
      </c>
      <c r="I47" s="158">
        <f t="shared" ref="I47:I48" si="6">H47*100/D47</f>
        <v>0</v>
      </c>
      <c r="J47" s="11"/>
      <c r="K47" s="20"/>
    </row>
    <row r="48" spans="1:11" x14ac:dyDescent="0.25">
      <c r="A48" s="173"/>
      <c r="B48" s="175"/>
      <c r="C48" s="162" t="s">
        <v>15</v>
      </c>
      <c r="D48" s="167">
        <v>10</v>
      </c>
      <c r="E48" s="167">
        <v>0</v>
      </c>
      <c r="F48" s="167">
        <v>0</v>
      </c>
      <c r="G48" s="167">
        <v>0</v>
      </c>
      <c r="H48" s="163">
        <f>E48+F48+G48</f>
        <v>0</v>
      </c>
      <c r="I48" s="158">
        <f t="shared" si="6"/>
        <v>0</v>
      </c>
      <c r="J48" s="11"/>
      <c r="K48" s="20"/>
    </row>
    <row r="49" spans="1:11" x14ac:dyDescent="0.25">
      <c r="A49" s="173"/>
      <c r="B49" s="175"/>
      <c r="C49" s="162" t="s">
        <v>78</v>
      </c>
      <c r="D49" s="167">
        <v>8</v>
      </c>
      <c r="E49" s="167">
        <v>0</v>
      </c>
      <c r="F49" s="167">
        <v>0</v>
      </c>
      <c r="G49" s="167">
        <v>0</v>
      </c>
      <c r="H49" s="163">
        <f>E49+F49+G49</f>
        <v>0</v>
      </c>
      <c r="I49" s="158">
        <f>H49*100/D49</f>
        <v>0</v>
      </c>
      <c r="J49" s="11"/>
      <c r="K49" s="10"/>
    </row>
    <row r="50" spans="1:11" x14ac:dyDescent="0.25">
      <c r="A50" s="173"/>
      <c r="B50" s="175"/>
      <c r="C50" s="162" t="s">
        <v>103</v>
      </c>
      <c r="D50" s="167">
        <v>20</v>
      </c>
      <c r="E50" s="167">
        <v>0</v>
      </c>
      <c r="F50" s="167">
        <v>0</v>
      </c>
      <c r="G50" s="167">
        <v>0</v>
      </c>
      <c r="H50" s="163">
        <f>E50+F50+G50</f>
        <v>0</v>
      </c>
      <c r="I50" s="158">
        <f>H50*100/D50</f>
        <v>0</v>
      </c>
      <c r="J50" s="11"/>
      <c r="K50" s="10"/>
    </row>
    <row r="51" spans="1:11" x14ac:dyDescent="0.25">
      <c r="A51" s="174"/>
      <c r="B51" s="175"/>
      <c r="C51" s="166" t="s">
        <v>12</v>
      </c>
      <c r="D51" s="164">
        <f>SUM(D47:D50)</f>
        <v>46</v>
      </c>
      <c r="E51" s="164">
        <f>SUM(E49:E50)</f>
        <v>0</v>
      </c>
      <c r="F51" s="164">
        <f>SUM(F49:F50)</f>
        <v>0</v>
      </c>
      <c r="G51" s="164">
        <f>SUM(G49:G50)</f>
        <v>0</v>
      </c>
      <c r="H51" s="164">
        <f>SUM(H49:H50)</f>
        <v>0</v>
      </c>
      <c r="I51" s="165">
        <f>H51*100/D51</f>
        <v>0</v>
      </c>
      <c r="J51" s="11"/>
      <c r="K51" s="19"/>
    </row>
    <row r="52" spans="1:11" ht="21.75" customHeight="1" x14ac:dyDescent="0.25">
      <c r="A52" s="199" t="s">
        <v>22</v>
      </c>
      <c r="B52" s="200"/>
      <c r="C52" s="201"/>
      <c r="D52" s="17">
        <f>D51+D46+D40+D28</f>
        <v>8096</v>
      </c>
      <c r="E52" s="17">
        <f t="shared" ref="E52:G52" si="7">E51+E46+E40+E28</f>
        <v>157</v>
      </c>
      <c r="F52" s="17">
        <f t="shared" si="7"/>
        <v>0</v>
      </c>
      <c r="G52" s="17">
        <f t="shared" si="7"/>
        <v>712</v>
      </c>
      <c r="H52" s="17">
        <f>H51+H46+H40+H28</f>
        <v>869</v>
      </c>
      <c r="I52" s="18">
        <f>H52*100/D52</f>
        <v>10.733695652173912</v>
      </c>
      <c r="J52" s="16"/>
      <c r="K52" s="19"/>
    </row>
    <row r="53" spans="1:11" ht="13.5" customHeight="1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20"/>
      <c r="K53" s="19"/>
    </row>
    <row r="54" spans="1:11" ht="2.25" customHeight="1" x14ac:dyDescent="0.3">
      <c r="A54" s="205" t="s">
        <v>127</v>
      </c>
      <c r="B54" s="205"/>
      <c r="C54" s="205"/>
      <c r="D54" s="205"/>
      <c r="E54" s="205"/>
      <c r="F54" s="205"/>
      <c r="G54" s="205"/>
      <c r="H54" s="205"/>
      <c r="I54" s="52"/>
      <c r="J54" s="24"/>
      <c r="K54" s="25"/>
    </row>
    <row r="55" spans="1:11" ht="19.5" customHeight="1" x14ac:dyDescent="0.25">
      <c r="A55" s="202" t="s">
        <v>128</v>
      </c>
      <c r="B55" s="202"/>
      <c r="C55" s="202"/>
      <c r="D55" s="202"/>
      <c r="E55" s="202"/>
      <c r="F55" s="202"/>
      <c r="G55" s="202"/>
      <c r="H55" s="50"/>
      <c r="I55" s="52"/>
      <c r="J55" s="24"/>
      <c r="K55" s="25"/>
    </row>
    <row r="56" spans="1:11" ht="10.5" customHeight="1" x14ac:dyDescent="0.25">
      <c r="A56" s="53" t="s">
        <v>84</v>
      </c>
      <c r="B56" s="53" t="s">
        <v>19</v>
      </c>
      <c r="C56" s="53" t="s">
        <v>85</v>
      </c>
      <c r="D56" s="53" t="s">
        <v>86</v>
      </c>
      <c r="E56" s="54" t="s">
        <v>80</v>
      </c>
      <c r="F56" s="54" t="s">
        <v>113</v>
      </c>
      <c r="G56" s="54" t="s">
        <v>114</v>
      </c>
      <c r="H56" s="53" t="s">
        <v>87</v>
      </c>
      <c r="I56" s="55"/>
      <c r="J56" s="26"/>
      <c r="K56" s="25"/>
    </row>
    <row r="57" spans="1:11" ht="27" customHeight="1" x14ac:dyDescent="0.25">
      <c r="A57" s="103">
        <v>1</v>
      </c>
      <c r="B57" s="112" t="s">
        <v>5</v>
      </c>
      <c r="C57" s="113" t="s">
        <v>129</v>
      </c>
      <c r="D57" s="118" t="s">
        <v>130</v>
      </c>
      <c r="E57" s="104">
        <v>27</v>
      </c>
      <c r="F57" s="104">
        <v>0</v>
      </c>
      <c r="G57" s="104">
        <v>0</v>
      </c>
      <c r="H57" s="105" t="s">
        <v>131</v>
      </c>
      <c r="I57" s="55"/>
      <c r="J57" s="28"/>
      <c r="K57" s="29"/>
    </row>
    <row r="58" spans="1:11" ht="19.5" customHeight="1" x14ac:dyDescent="0.25">
      <c r="A58" s="106">
        <v>2</v>
      </c>
      <c r="B58" s="112" t="s">
        <v>5</v>
      </c>
      <c r="C58" s="114" t="s">
        <v>132</v>
      </c>
      <c r="D58" s="119" t="s">
        <v>133</v>
      </c>
      <c r="E58" s="108">
        <v>2</v>
      </c>
      <c r="F58" s="108">
        <v>0</v>
      </c>
      <c r="G58" s="108">
        <v>0</v>
      </c>
      <c r="H58" s="105" t="s">
        <v>134</v>
      </c>
      <c r="I58" s="55"/>
      <c r="J58" s="28"/>
      <c r="K58" s="29"/>
    </row>
    <row r="59" spans="1:11" ht="28.5" customHeight="1" x14ac:dyDescent="0.25">
      <c r="A59" s="109">
        <v>3</v>
      </c>
      <c r="B59" s="115" t="s">
        <v>5</v>
      </c>
      <c r="C59" s="116" t="s">
        <v>129</v>
      </c>
      <c r="D59" s="120" t="s">
        <v>135</v>
      </c>
      <c r="E59" s="109">
        <v>21</v>
      </c>
      <c r="F59" s="109">
        <v>0</v>
      </c>
      <c r="G59" s="109">
        <v>0</v>
      </c>
      <c r="H59" s="110" t="s">
        <v>136</v>
      </c>
      <c r="I59" s="55"/>
      <c r="J59" s="28"/>
      <c r="K59" s="29"/>
    </row>
    <row r="60" spans="1:11" ht="33" customHeight="1" x14ac:dyDescent="0.25">
      <c r="A60" s="107">
        <v>4</v>
      </c>
      <c r="B60" s="117" t="s">
        <v>5</v>
      </c>
      <c r="C60" s="114" t="s">
        <v>137</v>
      </c>
      <c r="D60" s="121" t="s">
        <v>138</v>
      </c>
      <c r="E60" s="107">
        <v>100</v>
      </c>
      <c r="F60" s="107">
        <v>0</v>
      </c>
      <c r="G60" s="107">
        <v>0</v>
      </c>
      <c r="H60" s="111" t="s">
        <v>139</v>
      </c>
      <c r="I60" s="55"/>
      <c r="J60" s="28"/>
      <c r="K60" s="29"/>
    </row>
    <row r="61" spans="1:11" ht="33" customHeight="1" x14ac:dyDescent="0.25">
      <c r="A61" s="154">
        <v>5</v>
      </c>
      <c r="B61" s="168" t="s">
        <v>14</v>
      </c>
      <c r="C61" s="169" t="s">
        <v>277</v>
      </c>
      <c r="D61" s="168" t="s">
        <v>278</v>
      </c>
      <c r="E61" s="170">
        <v>5</v>
      </c>
      <c r="F61" s="170">
        <v>5</v>
      </c>
      <c r="G61" s="170">
        <v>0</v>
      </c>
      <c r="H61" s="171" t="s">
        <v>279</v>
      </c>
      <c r="I61" s="55"/>
      <c r="J61" s="28"/>
      <c r="K61" s="29"/>
    </row>
    <row r="62" spans="1:11" ht="15" customHeight="1" x14ac:dyDescent="0.25">
      <c r="A62" s="59"/>
      <c r="B62" s="40" t="s">
        <v>116</v>
      </c>
      <c r="C62" s="60"/>
      <c r="D62" s="59"/>
      <c r="E62" s="61">
        <f>SUM(E57:E61)</f>
        <v>155</v>
      </c>
      <c r="F62" s="61">
        <v>0</v>
      </c>
      <c r="G62" s="61">
        <v>0</v>
      </c>
      <c r="H62" s="60"/>
      <c r="I62" s="58"/>
      <c r="J62" s="31"/>
      <c r="K62" s="31"/>
    </row>
    <row r="63" spans="1:11" ht="15" customHeight="1" x14ac:dyDescent="0.25">
      <c r="A63" s="122"/>
      <c r="B63" s="123"/>
      <c r="C63" s="124"/>
      <c r="D63" s="122"/>
      <c r="E63" s="92"/>
      <c r="F63" s="92"/>
      <c r="G63" s="92"/>
      <c r="H63" s="125"/>
      <c r="I63" s="58"/>
      <c r="J63" s="31"/>
      <c r="K63" s="31"/>
    </row>
    <row r="64" spans="1:11" ht="15" customHeight="1" x14ac:dyDescent="0.3">
      <c r="A64" s="122"/>
      <c r="B64" s="241" t="s">
        <v>141</v>
      </c>
      <c r="C64" s="241"/>
      <c r="D64" s="241"/>
      <c r="E64" s="241"/>
      <c r="F64" s="92"/>
      <c r="G64" s="92"/>
      <c r="H64" s="125"/>
      <c r="I64" s="58"/>
      <c r="J64" s="31"/>
      <c r="K64" s="31"/>
    </row>
    <row r="65" spans="1:11" ht="15" customHeight="1" x14ac:dyDescent="0.25">
      <c r="A65" s="203" t="s">
        <v>140</v>
      </c>
      <c r="B65" s="203"/>
      <c r="C65" s="203"/>
      <c r="D65" s="203"/>
      <c r="E65" s="203"/>
      <c r="F65" s="203"/>
      <c r="G65" s="203"/>
      <c r="H65" s="204"/>
      <c r="I65" s="31"/>
      <c r="J65" s="31"/>
      <c r="K65" s="31"/>
    </row>
    <row r="66" spans="1:11" ht="37.5" customHeight="1" x14ac:dyDescent="0.25">
      <c r="A66" s="38" t="s">
        <v>84</v>
      </c>
      <c r="B66" s="38" t="s">
        <v>19</v>
      </c>
      <c r="C66" s="39" t="s">
        <v>117</v>
      </c>
      <c r="D66" s="39" t="s">
        <v>118</v>
      </c>
      <c r="E66" s="43" t="s">
        <v>80</v>
      </c>
      <c r="F66" s="43" t="s">
        <v>81</v>
      </c>
      <c r="G66" s="43" t="s">
        <v>119</v>
      </c>
      <c r="H66" s="39" t="s">
        <v>120</v>
      </c>
      <c r="I66" s="31"/>
      <c r="J66" s="31"/>
      <c r="K66" s="31"/>
    </row>
    <row r="67" spans="1:11" ht="47.25" x14ac:dyDescent="0.25">
      <c r="A67" s="98">
        <v>1</v>
      </c>
      <c r="B67" s="98" t="s">
        <v>5</v>
      </c>
      <c r="C67" s="98" t="s">
        <v>142</v>
      </c>
      <c r="D67" s="46" t="s">
        <v>143</v>
      </c>
      <c r="E67" s="98">
        <v>1</v>
      </c>
      <c r="F67" s="98">
        <v>0</v>
      </c>
      <c r="G67" s="98">
        <v>0</v>
      </c>
      <c r="H67" s="48" t="s">
        <v>144</v>
      </c>
      <c r="I67" s="31"/>
      <c r="J67" s="31"/>
      <c r="K67" s="31"/>
    </row>
    <row r="68" spans="1:11" ht="47.25" x14ac:dyDescent="0.25">
      <c r="A68" s="127">
        <v>2</v>
      </c>
      <c r="B68" s="51" t="s">
        <v>14</v>
      </c>
      <c r="C68" s="46" t="s">
        <v>145</v>
      </c>
      <c r="D68" s="46" t="s">
        <v>146</v>
      </c>
      <c r="E68" s="46">
        <v>1</v>
      </c>
      <c r="F68" s="51">
        <v>0</v>
      </c>
      <c r="G68" s="51">
        <v>0</v>
      </c>
      <c r="H68" s="48" t="s">
        <v>147</v>
      </c>
      <c r="I68" s="31"/>
      <c r="J68" s="31"/>
      <c r="K68" s="31"/>
    </row>
    <row r="69" spans="1:11" ht="14.25" customHeight="1" x14ac:dyDescent="0.25">
      <c r="A69" s="32"/>
      <c r="B69" s="42" t="s">
        <v>116</v>
      </c>
      <c r="C69" s="27"/>
      <c r="D69" s="30"/>
      <c r="E69" s="49">
        <v>2</v>
      </c>
      <c r="F69" s="49">
        <v>0</v>
      </c>
      <c r="G69" s="49">
        <v>0</v>
      </c>
      <c r="H69" s="27"/>
      <c r="I69" s="33"/>
      <c r="J69" s="31"/>
      <c r="K69" s="31"/>
    </row>
    <row r="70" spans="1:11" ht="14.25" customHeight="1" x14ac:dyDescent="0.25">
      <c r="A70" s="128"/>
      <c r="B70" s="126"/>
      <c r="C70" s="129"/>
      <c r="D70" s="130"/>
      <c r="E70" s="131"/>
      <c r="F70" s="132"/>
      <c r="G70" s="132"/>
      <c r="H70" s="133"/>
      <c r="I70" s="33"/>
      <c r="J70" s="31"/>
      <c r="K70" s="31"/>
    </row>
    <row r="71" spans="1:11" ht="14.25" customHeight="1" x14ac:dyDescent="0.25">
      <c r="A71" s="144" t="s">
        <v>148</v>
      </c>
      <c r="B71" s="145"/>
      <c r="C71" s="145"/>
      <c r="D71" s="145"/>
      <c r="E71" s="146"/>
      <c r="F71" s="147"/>
      <c r="G71" s="132"/>
      <c r="H71" s="133"/>
      <c r="I71" s="33"/>
      <c r="J71" s="31"/>
      <c r="K71" s="31"/>
    </row>
    <row r="72" spans="1:11" ht="14.25" customHeight="1" x14ac:dyDescent="0.25">
      <c r="A72" s="136" t="s">
        <v>149</v>
      </c>
      <c r="B72" s="137"/>
      <c r="C72" s="137"/>
      <c r="D72" s="137"/>
      <c r="E72" s="137"/>
      <c r="F72" s="137"/>
      <c r="G72" s="138"/>
      <c r="H72" s="27"/>
      <c r="I72" s="33"/>
      <c r="J72" s="31"/>
      <c r="K72" s="31"/>
    </row>
    <row r="73" spans="1:11" ht="60" customHeight="1" x14ac:dyDescent="0.25">
      <c r="A73" s="39" t="s">
        <v>84</v>
      </c>
      <c r="B73" s="39" t="s">
        <v>19</v>
      </c>
      <c r="C73" s="39" t="s">
        <v>117</v>
      </c>
      <c r="D73" s="39" t="s">
        <v>118</v>
      </c>
      <c r="E73" s="43" t="s">
        <v>80</v>
      </c>
      <c r="F73" s="43" t="s">
        <v>81</v>
      </c>
      <c r="G73" s="43" t="s">
        <v>119</v>
      </c>
      <c r="H73" s="39" t="s">
        <v>120</v>
      </c>
      <c r="I73" s="33"/>
      <c r="J73" s="31"/>
      <c r="K73" s="31"/>
    </row>
    <row r="74" spans="1:11" ht="29.25" customHeight="1" x14ac:dyDescent="0.25">
      <c r="A74" s="135" t="s">
        <v>84</v>
      </c>
      <c r="B74" s="134" t="s">
        <v>19</v>
      </c>
      <c r="C74" s="134" t="s">
        <v>117</v>
      </c>
      <c r="D74" s="134" t="s">
        <v>118</v>
      </c>
      <c r="E74" s="140" t="s">
        <v>80</v>
      </c>
      <c r="F74" s="140" t="s">
        <v>81</v>
      </c>
      <c r="G74" s="140" t="s">
        <v>150</v>
      </c>
      <c r="H74" s="134" t="s">
        <v>87</v>
      </c>
      <c r="I74" s="33"/>
      <c r="J74" s="31"/>
      <c r="K74" s="31"/>
    </row>
    <row r="75" spans="1:11" ht="33.75" customHeight="1" x14ac:dyDescent="0.25">
      <c r="A75" s="134">
        <v>1</v>
      </c>
      <c r="B75" s="46" t="s">
        <v>5</v>
      </c>
      <c r="C75" s="46" t="s">
        <v>112</v>
      </c>
      <c r="D75" s="46" t="s">
        <v>151</v>
      </c>
      <c r="E75" s="51">
        <v>0</v>
      </c>
      <c r="F75" s="51">
        <v>0</v>
      </c>
      <c r="G75" s="47">
        <v>58</v>
      </c>
      <c r="H75" s="142" t="s">
        <v>152</v>
      </c>
      <c r="I75" s="33"/>
      <c r="J75" s="31"/>
      <c r="K75" s="31"/>
    </row>
    <row r="76" spans="1:11" ht="30" customHeight="1" x14ac:dyDescent="0.25">
      <c r="A76" s="134">
        <v>2</v>
      </c>
      <c r="B76" s="46" t="s">
        <v>5</v>
      </c>
      <c r="C76" s="45" t="s">
        <v>153</v>
      </c>
      <c r="D76" s="46" t="s">
        <v>154</v>
      </c>
      <c r="E76" s="51">
        <v>0</v>
      </c>
      <c r="F76" s="51">
        <v>0</v>
      </c>
      <c r="G76" s="47">
        <v>2</v>
      </c>
      <c r="H76" s="48" t="s">
        <v>155</v>
      </c>
      <c r="I76" s="33"/>
      <c r="J76" s="31"/>
      <c r="K76" s="31"/>
    </row>
    <row r="77" spans="1:11" ht="35.25" customHeight="1" x14ac:dyDescent="0.25">
      <c r="A77" s="134">
        <v>3</v>
      </c>
      <c r="B77" s="46" t="s">
        <v>5</v>
      </c>
      <c r="C77" s="45" t="s">
        <v>156</v>
      </c>
      <c r="D77" s="46" t="s">
        <v>157</v>
      </c>
      <c r="E77" s="51">
        <v>0</v>
      </c>
      <c r="F77" s="51">
        <v>0</v>
      </c>
      <c r="G77" s="47">
        <v>2</v>
      </c>
      <c r="H77" s="48" t="s">
        <v>158</v>
      </c>
      <c r="I77" s="33"/>
      <c r="J77" s="31"/>
      <c r="K77" s="31"/>
    </row>
    <row r="78" spans="1:11" ht="33" customHeight="1" x14ac:dyDescent="0.25">
      <c r="A78" s="134">
        <v>4</v>
      </c>
      <c r="B78" s="46" t="s">
        <v>5</v>
      </c>
      <c r="C78" s="45" t="s">
        <v>159</v>
      </c>
      <c r="D78" s="46" t="s">
        <v>160</v>
      </c>
      <c r="E78" s="51">
        <v>0</v>
      </c>
      <c r="F78" s="51">
        <v>0</v>
      </c>
      <c r="G78" s="47">
        <v>27</v>
      </c>
      <c r="H78" s="48" t="s">
        <v>161</v>
      </c>
      <c r="I78" s="33"/>
      <c r="J78" s="31"/>
      <c r="K78" s="31"/>
    </row>
    <row r="79" spans="1:11" ht="33" customHeight="1" x14ac:dyDescent="0.25">
      <c r="A79" s="51">
        <v>5</v>
      </c>
      <c r="B79" s="51" t="s">
        <v>14</v>
      </c>
      <c r="C79" s="46" t="s">
        <v>162</v>
      </c>
      <c r="D79" s="46" t="s">
        <v>163</v>
      </c>
      <c r="E79" s="51">
        <v>0</v>
      </c>
      <c r="F79" s="51">
        <v>0</v>
      </c>
      <c r="G79" s="51">
        <v>14</v>
      </c>
      <c r="H79" s="142" t="s">
        <v>164</v>
      </c>
      <c r="I79" s="33"/>
      <c r="J79" s="31"/>
      <c r="K79" s="31"/>
    </row>
    <row r="80" spans="1:11" ht="29.25" customHeight="1" x14ac:dyDescent="0.25">
      <c r="A80" s="51">
        <v>6</v>
      </c>
      <c r="B80" s="51" t="s">
        <v>14</v>
      </c>
      <c r="C80" s="45" t="s">
        <v>165</v>
      </c>
      <c r="D80" s="46" t="s">
        <v>166</v>
      </c>
      <c r="E80" s="51">
        <v>0</v>
      </c>
      <c r="F80" s="51">
        <v>0</v>
      </c>
      <c r="G80" s="47">
        <v>20</v>
      </c>
      <c r="H80" s="48" t="s">
        <v>167</v>
      </c>
      <c r="I80" s="33"/>
      <c r="J80" s="31"/>
      <c r="K80" s="31"/>
    </row>
    <row r="81" spans="1:11" ht="39.75" customHeight="1" x14ac:dyDescent="0.25">
      <c r="A81" s="51">
        <v>7</v>
      </c>
      <c r="B81" s="51" t="s">
        <v>14</v>
      </c>
      <c r="C81" s="45" t="s">
        <v>115</v>
      </c>
      <c r="D81" s="46" t="s">
        <v>168</v>
      </c>
      <c r="E81" s="51">
        <v>0</v>
      </c>
      <c r="F81" s="51">
        <v>0</v>
      </c>
      <c r="G81" s="47">
        <v>10</v>
      </c>
      <c r="H81" s="48" t="s">
        <v>169</v>
      </c>
      <c r="I81" s="33"/>
      <c r="J81" s="31"/>
      <c r="K81" s="31"/>
    </row>
    <row r="82" spans="1:11" ht="42.75" customHeight="1" x14ac:dyDescent="0.25">
      <c r="A82" s="51">
        <v>8</v>
      </c>
      <c r="B82" s="51" t="s">
        <v>14</v>
      </c>
      <c r="C82" s="45" t="s">
        <v>115</v>
      </c>
      <c r="D82" s="46" t="s">
        <v>170</v>
      </c>
      <c r="E82" s="51">
        <v>0</v>
      </c>
      <c r="F82" s="51">
        <v>0</v>
      </c>
      <c r="G82" s="47">
        <v>20</v>
      </c>
      <c r="H82" s="48" t="s">
        <v>169</v>
      </c>
      <c r="I82" s="33"/>
      <c r="J82" s="31"/>
      <c r="K82" s="31"/>
    </row>
    <row r="83" spans="1:11" ht="30.75" customHeight="1" x14ac:dyDescent="0.25">
      <c r="A83" s="51">
        <v>9</v>
      </c>
      <c r="B83" s="51" t="s">
        <v>14</v>
      </c>
      <c r="C83" s="45" t="s">
        <v>105</v>
      </c>
      <c r="D83" s="46" t="s">
        <v>171</v>
      </c>
      <c r="E83" s="51">
        <v>0</v>
      </c>
      <c r="F83" s="51">
        <v>0</v>
      </c>
      <c r="G83" s="47">
        <v>15</v>
      </c>
      <c r="H83" s="48" t="s">
        <v>172</v>
      </c>
      <c r="I83" s="33"/>
      <c r="J83" s="31"/>
      <c r="K83" s="31"/>
    </row>
    <row r="84" spans="1:11" ht="31.5" customHeight="1" x14ac:dyDescent="0.25">
      <c r="A84" s="51">
        <v>10</v>
      </c>
      <c r="B84" s="51" t="s">
        <v>14</v>
      </c>
      <c r="C84" s="45" t="s">
        <v>162</v>
      </c>
      <c r="D84" s="46" t="s">
        <v>173</v>
      </c>
      <c r="E84" s="51">
        <v>0</v>
      </c>
      <c r="F84" s="51">
        <v>0</v>
      </c>
      <c r="G84" s="47">
        <v>42</v>
      </c>
      <c r="H84" s="48" t="s">
        <v>174</v>
      </c>
      <c r="I84" s="33"/>
      <c r="J84" s="31"/>
      <c r="K84" s="31"/>
    </row>
    <row r="85" spans="1:11" ht="31.5" customHeight="1" x14ac:dyDescent="0.25">
      <c r="A85" s="51">
        <v>11</v>
      </c>
      <c r="B85" s="51" t="s">
        <v>14</v>
      </c>
      <c r="C85" s="45" t="s">
        <v>162</v>
      </c>
      <c r="D85" s="46" t="s">
        <v>175</v>
      </c>
      <c r="E85" s="51">
        <v>0</v>
      </c>
      <c r="F85" s="51">
        <v>0</v>
      </c>
      <c r="G85" s="47">
        <v>34</v>
      </c>
      <c r="H85" s="48" t="s">
        <v>174</v>
      </c>
      <c r="I85" s="33"/>
      <c r="J85" s="31"/>
      <c r="K85" s="31"/>
    </row>
    <row r="86" spans="1:11" ht="29.25" customHeight="1" x14ac:dyDescent="0.25">
      <c r="A86" s="51">
        <v>12</v>
      </c>
      <c r="B86" s="51" t="s">
        <v>14</v>
      </c>
      <c r="C86" s="45" t="s">
        <v>165</v>
      </c>
      <c r="D86" s="46" t="s">
        <v>176</v>
      </c>
      <c r="E86" s="51">
        <v>0</v>
      </c>
      <c r="F86" s="51">
        <v>0</v>
      </c>
      <c r="G86" s="47">
        <v>10</v>
      </c>
      <c r="H86" s="48" t="s">
        <v>177</v>
      </c>
      <c r="I86" s="33"/>
      <c r="J86" s="31"/>
      <c r="K86" s="31"/>
    </row>
    <row r="87" spans="1:11" ht="46.5" customHeight="1" x14ac:dyDescent="0.25">
      <c r="A87" s="51">
        <v>13</v>
      </c>
      <c r="B87" s="51" t="s">
        <v>14</v>
      </c>
      <c r="C87" s="45" t="s">
        <v>105</v>
      </c>
      <c r="D87" s="46" t="s">
        <v>178</v>
      </c>
      <c r="E87" s="51">
        <v>0</v>
      </c>
      <c r="F87" s="51">
        <v>0</v>
      </c>
      <c r="G87" s="47">
        <v>12</v>
      </c>
      <c r="H87" s="45" t="s">
        <v>179</v>
      </c>
      <c r="I87" s="33"/>
      <c r="J87" s="31"/>
      <c r="K87" s="31"/>
    </row>
    <row r="88" spans="1:11" ht="33" customHeight="1" x14ac:dyDescent="0.25">
      <c r="A88" s="32"/>
      <c r="B88" s="42" t="s">
        <v>116</v>
      </c>
      <c r="C88" s="27"/>
      <c r="D88" s="30"/>
      <c r="E88" s="49">
        <v>0</v>
      </c>
      <c r="F88" s="49">
        <v>0</v>
      </c>
      <c r="G88" s="49">
        <v>266</v>
      </c>
      <c r="H88" s="27"/>
      <c r="I88" s="33"/>
      <c r="J88" s="31"/>
      <c r="K88" s="31"/>
    </row>
    <row r="89" spans="1:11" ht="14.25" customHeight="1" x14ac:dyDescent="0.25">
      <c r="A89" s="242" t="s">
        <v>257</v>
      </c>
      <c r="B89" s="242"/>
      <c r="C89" s="242"/>
      <c r="D89" s="242"/>
      <c r="E89" s="242"/>
      <c r="F89" s="242"/>
      <c r="G89" s="50"/>
      <c r="H89" s="27"/>
      <c r="I89" s="33"/>
      <c r="J89" s="31"/>
      <c r="K89" s="31"/>
    </row>
    <row r="90" spans="1:11" ht="52.5" customHeight="1" x14ac:dyDescent="0.25">
      <c r="A90" s="39" t="s">
        <v>84</v>
      </c>
      <c r="B90" s="39" t="s">
        <v>19</v>
      </c>
      <c r="C90" s="39" t="s">
        <v>117</v>
      </c>
      <c r="D90" s="39" t="s">
        <v>118</v>
      </c>
      <c r="E90" s="43" t="s">
        <v>80</v>
      </c>
      <c r="F90" s="43" t="s">
        <v>81</v>
      </c>
      <c r="G90" s="43" t="s">
        <v>119</v>
      </c>
      <c r="H90" s="39" t="s">
        <v>120</v>
      </c>
      <c r="I90" s="33"/>
      <c r="J90" s="31"/>
      <c r="K90" s="31"/>
    </row>
    <row r="91" spans="1:11" ht="49.5" customHeight="1" x14ac:dyDescent="0.25">
      <c r="A91" s="51">
        <v>1</v>
      </c>
      <c r="B91" s="143" t="s">
        <v>5</v>
      </c>
      <c r="C91" s="45" t="s">
        <v>180</v>
      </c>
      <c r="D91" s="46" t="s">
        <v>181</v>
      </c>
      <c r="E91" s="51">
        <v>0</v>
      </c>
      <c r="F91" s="51">
        <v>0</v>
      </c>
      <c r="G91" s="47">
        <v>4</v>
      </c>
      <c r="H91" s="48" t="s">
        <v>182</v>
      </c>
      <c r="I91" s="33"/>
      <c r="J91" s="31"/>
      <c r="K91" s="31"/>
    </row>
    <row r="92" spans="1:11" ht="48.75" customHeight="1" x14ac:dyDescent="0.25">
      <c r="A92" s="51">
        <v>2</v>
      </c>
      <c r="B92" s="143" t="s">
        <v>5</v>
      </c>
      <c r="C92" s="45" t="s">
        <v>183</v>
      </c>
      <c r="D92" s="46" t="s">
        <v>184</v>
      </c>
      <c r="E92" s="51">
        <v>0</v>
      </c>
      <c r="F92" s="51">
        <v>0</v>
      </c>
      <c r="G92" s="47">
        <v>12</v>
      </c>
      <c r="H92" s="48" t="s">
        <v>185</v>
      </c>
      <c r="I92" s="33"/>
      <c r="J92" s="31"/>
      <c r="K92" s="31"/>
    </row>
    <row r="93" spans="1:11" ht="49.5" customHeight="1" x14ac:dyDescent="0.25">
      <c r="A93" s="51">
        <v>3</v>
      </c>
      <c r="B93" s="143" t="s">
        <v>5</v>
      </c>
      <c r="C93" s="45" t="s">
        <v>106</v>
      </c>
      <c r="D93" s="46" t="s">
        <v>186</v>
      </c>
      <c r="E93" s="51">
        <v>0</v>
      </c>
      <c r="F93" s="51">
        <v>0</v>
      </c>
      <c r="G93" s="47">
        <v>2</v>
      </c>
      <c r="H93" s="48" t="s">
        <v>187</v>
      </c>
      <c r="I93" s="33"/>
      <c r="J93" s="31"/>
      <c r="K93" s="31"/>
    </row>
    <row r="94" spans="1:11" ht="45" customHeight="1" x14ac:dyDescent="0.25">
      <c r="A94" s="51">
        <v>4</v>
      </c>
      <c r="B94" s="143" t="s">
        <v>5</v>
      </c>
      <c r="C94" s="45" t="s">
        <v>180</v>
      </c>
      <c r="D94" s="46" t="s">
        <v>188</v>
      </c>
      <c r="E94" s="51">
        <v>0</v>
      </c>
      <c r="F94" s="51">
        <v>0</v>
      </c>
      <c r="G94" s="47">
        <v>16</v>
      </c>
      <c r="H94" s="48" t="s">
        <v>182</v>
      </c>
      <c r="I94" s="33"/>
      <c r="J94" s="31"/>
      <c r="K94" s="31"/>
    </row>
    <row r="95" spans="1:11" ht="51.75" customHeight="1" x14ac:dyDescent="0.25">
      <c r="A95" s="51">
        <v>5</v>
      </c>
      <c r="B95" s="143" t="s">
        <v>5</v>
      </c>
      <c r="C95" s="45" t="s">
        <v>189</v>
      </c>
      <c r="D95" s="46" t="s">
        <v>190</v>
      </c>
      <c r="E95" s="51">
        <v>0</v>
      </c>
      <c r="F95" s="51">
        <v>0</v>
      </c>
      <c r="G95" s="47">
        <v>1</v>
      </c>
      <c r="H95" s="48" t="s">
        <v>191</v>
      </c>
      <c r="I95" s="33"/>
      <c r="J95" s="31"/>
      <c r="K95" s="31"/>
    </row>
    <row r="96" spans="1:11" ht="49.5" customHeight="1" x14ac:dyDescent="0.25">
      <c r="A96" s="51">
        <v>6</v>
      </c>
      <c r="B96" s="143" t="s">
        <v>5</v>
      </c>
      <c r="C96" s="45" t="s">
        <v>159</v>
      </c>
      <c r="D96" s="46" t="s">
        <v>192</v>
      </c>
      <c r="E96" s="51">
        <v>0</v>
      </c>
      <c r="F96" s="51">
        <v>0</v>
      </c>
      <c r="G96" s="47">
        <v>6</v>
      </c>
      <c r="H96" s="48" t="s">
        <v>193</v>
      </c>
      <c r="I96" s="33"/>
      <c r="J96" s="31"/>
      <c r="K96" s="31"/>
    </row>
    <row r="97" spans="1:11" ht="36" customHeight="1" x14ac:dyDescent="0.25">
      <c r="A97" s="51">
        <v>7</v>
      </c>
      <c r="B97" s="51" t="s">
        <v>14</v>
      </c>
      <c r="C97" s="45" t="s">
        <v>162</v>
      </c>
      <c r="D97" s="46" t="s">
        <v>194</v>
      </c>
      <c r="E97" s="51">
        <v>0</v>
      </c>
      <c r="F97" s="51">
        <v>0</v>
      </c>
      <c r="G97" s="47">
        <v>7</v>
      </c>
      <c r="H97" s="48" t="s">
        <v>195</v>
      </c>
      <c r="I97" s="33"/>
      <c r="J97" s="31"/>
      <c r="K97" s="31"/>
    </row>
    <row r="98" spans="1:11" ht="36.75" customHeight="1" x14ac:dyDescent="0.25">
      <c r="A98" s="51">
        <v>8</v>
      </c>
      <c r="B98" s="51" t="s">
        <v>14</v>
      </c>
      <c r="C98" s="45" t="s">
        <v>162</v>
      </c>
      <c r="D98" s="46" t="s">
        <v>196</v>
      </c>
      <c r="E98" s="51">
        <v>0</v>
      </c>
      <c r="F98" s="51">
        <v>0</v>
      </c>
      <c r="G98" s="47">
        <v>24</v>
      </c>
      <c r="H98" s="48" t="s">
        <v>195</v>
      </c>
      <c r="I98" s="33"/>
      <c r="J98" s="31"/>
      <c r="K98" s="31"/>
    </row>
    <row r="99" spans="1:11" ht="36.75" customHeight="1" x14ac:dyDescent="0.25">
      <c r="A99" s="51">
        <v>9</v>
      </c>
      <c r="B99" s="51" t="s">
        <v>14</v>
      </c>
      <c r="C99" s="45" t="s">
        <v>162</v>
      </c>
      <c r="D99" s="46" t="s">
        <v>197</v>
      </c>
      <c r="E99" s="51">
        <v>0</v>
      </c>
      <c r="F99" s="51">
        <v>0</v>
      </c>
      <c r="G99" s="47">
        <v>4</v>
      </c>
      <c r="H99" s="48" t="s">
        <v>195</v>
      </c>
      <c r="I99" s="33"/>
      <c r="J99" s="31"/>
      <c r="K99" s="31"/>
    </row>
    <row r="100" spans="1:11" ht="51.75" customHeight="1" x14ac:dyDescent="0.25">
      <c r="A100" s="51">
        <v>10</v>
      </c>
      <c r="B100" s="51" t="s">
        <v>14</v>
      </c>
      <c r="C100" s="45" t="s">
        <v>165</v>
      </c>
      <c r="D100" s="46" t="s">
        <v>198</v>
      </c>
      <c r="E100" s="51">
        <v>0</v>
      </c>
      <c r="F100" s="51">
        <v>0</v>
      </c>
      <c r="G100" s="47">
        <v>11</v>
      </c>
      <c r="H100" s="48" t="s">
        <v>199</v>
      </c>
      <c r="I100" s="33"/>
      <c r="J100" s="31"/>
      <c r="K100" s="31"/>
    </row>
    <row r="101" spans="1:11" ht="53.25" customHeight="1" x14ac:dyDescent="0.25">
      <c r="A101" s="51">
        <v>11</v>
      </c>
      <c r="B101" s="51" t="s">
        <v>14</v>
      </c>
      <c r="C101" s="45" t="s">
        <v>200</v>
      </c>
      <c r="D101" s="46" t="s">
        <v>201</v>
      </c>
      <c r="E101" s="51">
        <v>0</v>
      </c>
      <c r="F101" s="51">
        <v>0</v>
      </c>
      <c r="G101" s="47">
        <v>2</v>
      </c>
      <c r="H101" s="48" t="s">
        <v>202</v>
      </c>
      <c r="I101" s="33"/>
      <c r="J101" s="31"/>
      <c r="K101" s="31"/>
    </row>
    <row r="102" spans="1:11" ht="51" customHeight="1" x14ac:dyDescent="0.25">
      <c r="A102" s="51">
        <v>12</v>
      </c>
      <c r="B102" s="51" t="s">
        <v>14</v>
      </c>
      <c r="C102" s="45" t="s">
        <v>145</v>
      </c>
      <c r="D102" s="46" t="s">
        <v>203</v>
      </c>
      <c r="E102" s="51">
        <v>0</v>
      </c>
      <c r="F102" s="51">
        <v>0</v>
      </c>
      <c r="G102" s="47">
        <v>11</v>
      </c>
      <c r="H102" s="48" t="s">
        <v>204</v>
      </c>
      <c r="I102" s="33"/>
      <c r="J102" s="31"/>
      <c r="K102" s="31"/>
    </row>
    <row r="103" spans="1:11" ht="53.25" customHeight="1" x14ac:dyDescent="0.25">
      <c r="A103" s="51">
        <v>13</v>
      </c>
      <c r="B103" s="51" t="s">
        <v>14</v>
      </c>
      <c r="C103" s="45" t="s">
        <v>145</v>
      </c>
      <c r="D103" s="46" t="s">
        <v>205</v>
      </c>
      <c r="E103" s="51">
        <v>0</v>
      </c>
      <c r="F103" s="51">
        <v>0</v>
      </c>
      <c r="G103" s="47">
        <v>1</v>
      </c>
      <c r="H103" s="48" t="s">
        <v>206</v>
      </c>
      <c r="I103" s="33"/>
      <c r="J103" s="31"/>
      <c r="K103" s="31"/>
    </row>
    <row r="104" spans="1:11" ht="49.5" customHeight="1" x14ac:dyDescent="0.25">
      <c r="A104" s="51">
        <v>14</v>
      </c>
      <c r="B104" s="51" t="s">
        <v>14</v>
      </c>
      <c r="C104" s="45" t="s">
        <v>115</v>
      </c>
      <c r="D104" s="46" t="s">
        <v>207</v>
      </c>
      <c r="E104" s="51">
        <v>0</v>
      </c>
      <c r="F104" s="51">
        <v>0</v>
      </c>
      <c r="G104" s="47">
        <v>11</v>
      </c>
      <c r="H104" s="48" t="s">
        <v>208</v>
      </c>
      <c r="I104" s="33"/>
      <c r="J104" s="31"/>
      <c r="K104" s="31"/>
    </row>
    <row r="105" spans="1:11" ht="49.5" customHeight="1" x14ac:dyDescent="0.25">
      <c r="A105" s="51">
        <v>15</v>
      </c>
      <c r="B105" s="51" t="s">
        <v>14</v>
      </c>
      <c r="C105" s="45" t="s">
        <v>115</v>
      </c>
      <c r="D105" s="46" t="s">
        <v>209</v>
      </c>
      <c r="E105" s="51">
        <v>0</v>
      </c>
      <c r="F105" s="51">
        <v>0</v>
      </c>
      <c r="G105" s="47">
        <v>2</v>
      </c>
      <c r="H105" s="48" t="s">
        <v>210</v>
      </c>
      <c r="I105" s="33"/>
      <c r="J105" s="31"/>
      <c r="K105" s="31"/>
    </row>
    <row r="106" spans="1:11" ht="48" customHeight="1" x14ac:dyDescent="0.25">
      <c r="A106" s="51">
        <v>16</v>
      </c>
      <c r="B106" s="51" t="s">
        <v>14</v>
      </c>
      <c r="C106" s="45" t="s">
        <v>145</v>
      </c>
      <c r="D106" s="46" t="s">
        <v>211</v>
      </c>
      <c r="E106" s="51">
        <v>0</v>
      </c>
      <c r="F106" s="51">
        <v>0</v>
      </c>
      <c r="G106" s="47">
        <v>3</v>
      </c>
      <c r="H106" s="48" t="s">
        <v>212</v>
      </c>
      <c r="I106" s="33"/>
      <c r="J106" s="31"/>
      <c r="K106" s="31"/>
    </row>
    <row r="107" spans="1:11" ht="54.75" customHeight="1" x14ac:dyDescent="0.25">
      <c r="A107" s="51">
        <v>17</v>
      </c>
      <c r="B107" s="51" t="s">
        <v>14</v>
      </c>
      <c r="C107" s="45" t="s">
        <v>162</v>
      </c>
      <c r="D107" s="46" t="s">
        <v>213</v>
      </c>
      <c r="E107" s="51">
        <v>0</v>
      </c>
      <c r="F107" s="51">
        <v>0</v>
      </c>
      <c r="G107" s="47">
        <v>20</v>
      </c>
      <c r="H107" s="48" t="s">
        <v>214</v>
      </c>
      <c r="I107" s="33"/>
      <c r="J107" s="31"/>
      <c r="K107" s="31"/>
    </row>
    <row r="108" spans="1:11" ht="45" customHeight="1" x14ac:dyDescent="0.25">
      <c r="A108" s="51">
        <v>18</v>
      </c>
      <c r="B108" s="51" t="s">
        <v>14</v>
      </c>
      <c r="C108" s="45" t="s">
        <v>165</v>
      </c>
      <c r="D108" s="46" t="s">
        <v>215</v>
      </c>
      <c r="E108" s="51">
        <v>0</v>
      </c>
      <c r="F108" s="51">
        <v>0</v>
      </c>
      <c r="G108" s="47">
        <v>9</v>
      </c>
      <c r="H108" s="48" t="s">
        <v>216</v>
      </c>
      <c r="I108" s="33"/>
      <c r="J108" s="31"/>
      <c r="K108" s="31"/>
    </row>
    <row r="109" spans="1:11" ht="50.25" customHeight="1" x14ac:dyDescent="0.25">
      <c r="A109" s="98">
        <v>19</v>
      </c>
      <c r="B109" s="51" t="s">
        <v>14</v>
      </c>
      <c r="C109" s="45" t="s">
        <v>165</v>
      </c>
      <c r="D109" s="46" t="s">
        <v>217</v>
      </c>
      <c r="E109" s="51">
        <v>0</v>
      </c>
      <c r="F109" s="51">
        <v>0</v>
      </c>
      <c r="G109" s="47">
        <v>12</v>
      </c>
      <c r="H109" s="48" t="s">
        <v>218</v>
      </c>
      <c r="I109" s="33"/>
      <c r="J109" s="31"/>
      <c r="K109" s="31"/>
    </row>
    <row r="110" spans="1:11" ht="14.25" customHeight="1" x14ac:dyDescent="0.25">
      <c r="A110" s="32"/>
      <c r="B110" s="42" t="s">
        <v>116</v>
      </c>
      <c r="C110" s="27"/>
      <c r="D110" s="30"/>
      <c r="E110" s="49">
        <v>0</v>
      </c>
      <c r="F110" s="49">
        <v>0</v>
      </c>
      <c r="G110" s="63">
        <v>158</v>
      </c>
      <c r="H110" s="27"/>
      <c r="I110" s="33"/>
      <c r="J110" s="31"/>
      <c r="K110" s="31"/>
    </row>
    <row r="111" spans="1:11" ht="14.25" customHeight="1" x14ac:dyDescent="0.25">
      <c r="A111" s="128"/>
      <c r="B111" s="243" t="s">
        <v>256</v>
      </c>
      <c r="C111" s="243"/>
      <c r="D111" s="243"/>
      <c r="E111" s="243"/>
      <c r="F111" s="244"/>
      <c r="G111" s="63"/>
      <c r="H111" s="27"/>
      <c r="I111" s="33"/>
      <c r="J111" s="31"/>
      <c r="K111" s="31"/>
    </row>
    <row r="112" spans="1:11" ht="57" customHeight="1" x14ac:dyDescent="0.25">
      <c r="A112" s="51">
        <v>1</v>
      </c>
      <c r="B112" s="143" t="s">
        <v>5</v>
      </c>
      <c r="C112" s="45" t="s">
        <v>219</v>
      </c>
      <c r="D112" s="46" t="s">
        <v>220</v>
      </c>
      <c r="E112" s="51">
        <v>0</v>
      </c>
      <c r="F112" s="51">
        <v>0</v>
      </c>
      <c r="G112" s="47">
        <v>2</v>
      </c>
      <c r="H112" s="48" t="s">
        <v>221</v>
      </c>
      <c r="I112" s="33"/>
      <c r="J112" s="31"/>
      <c r="K112" s="31"/>
    </row>
    <row r="113" spans="1:11" ht="0.75" customHeight="1" x14ac:dyDescent="0.25">
      <c r="A113" s="51">
        <v>2</v>
      </c>
      <c r="B113" s="143" t="s">
        <v>5</v>
      </c>
      <c r="C113" s="45" t="s">
        <v>222</v>
      </c>
      <c r="D113" s="46" t="s">
        <v>223</v>
      </c>
      <c r="E113" s="51">
        <v>0</v>
      </c>
      <c r="F113" s="51">
        <v>0</v>
      </c>
      <c r="G113" s="47">
        <v>27</v>
      </c>
      <c r="H113" s="45" t="s">
        <v>224</v>
      </c>
      <c r="I113" s="33"/>
      <c r="J113" s="31"/>
      <c r="K113" s="31"/>
    </row>
    <row r="114" spans="1:11" ht="49.5" customHeight="1" x14ac:dyDescent="0.25">
      <c r="A114" s="98">
        <v>3</v>
      </c>
      <c r="B114" s="98" t="s">
        <v>14</v>
      </c>
      <c r="C114" s="45" t="s">
        <v>115</v>
      </c>
      <c r="D114" s="46" t="s">
        <v>225</v>
      </c>
      <c r="E114" s="98">
        <v>0</v>
      </c>
      <c r="F114" s="98">
        <v>0</v>
      </c>
      <c r="G114" s="47">
        <v>2</v>
      </c>
      <c r="H114" s="48" t="s">
        <v>226</v>
      </c>
      <c r="I114" s="33"/>
      <c r="J114" s="31"/>
      <c r="K114" s="31"/>
    </row>
    <row r="115" spans="1:11" ht="48.75" customHeight="1" x14ac:dyDescent="0.25">
      <c r="A115" s="98">
        <v>4</v>
      </c>
      <c r="B115" s="98" t="s">
        <v>14</v>
      </c>
      <c r="C115" s="45" t="s">
        <v>115</v>
      </c>
      <c r="D115" s="46" t="s">
        <v>227</v>
      </c>
      <c r="E115" s="98">
        <v>0</v>
      </c>
      <c r="F115" s="98">
        <v>0</v>
      </c>
      <c r="G115" s="47">
        <v>2</v>
      </c>
      <c r="H115" s="48" t="s">
        <v>228</v>
      </c>
      <c r="I115" s="33"/>
      <c r="J115" s="31"/>
      <c r="K115" s="31"/>
    </row>
    <row r="116" spans="1:11" ht="48" customHeight="1" x14ac:dyDescent="0.25">
      <c r="A116" s="98">
        <v>5</v>
      </c>
      <c r="B116" s="98" t="s">
        <v>14</v>
      </c>
      <c r="C116" s="45" t="s">
        <v>115</v>
      </c>
      <c r="D116" s="46" t="s">
        <v>229</v>
      </c>
      <c r="E116" s="98">
        <v>0</v>
      </c>
      <c r="F116" s="98">
        <v>0</v>
      </c>
      <c r="G116" s="47">
        <v>3</v>
      </c>
      <c r="H116" s="48" t="s">
        <v>230</v>
      </c>
      <c r="I116" s="33"/>
      <c r="J116" s="31"/>
      <c r="K116" s="31"/>
    </row>
    <row r="117" spans="1:11" ht="47.25" customHeight="1" x14ac:dyDescent="0.25">
      <c r="A117" s="98">
        <v>6</v>
      </c>
      <c r="B117" s="98" t="s">
        <v>14</v>
      </c>
      <c r="C117" s="45" t="s">
        <v>115</v>
      </c>
      <c r="D117" s="46" t="s">
        <v>231</v>
      </c>
      <c r="E117" s="98">
        <v>0</v>
      </c>
      <c r="F117" s="98">
        <v>0</v>
      </c>
      <c r="G117" s="47">
        <v>3</v>
      </c>
      <c r="H117" s="48" t="s">
        <v>232</v>
      </c>
      <c r="I117" s="33"/>
      <c r="J117" s="31"/>
      <c r="K117" s="31"/>
    </row>
    <row r="118" spans="1:11" ht="48.75" customHeight="1" x14ac:dyDescent="0.25">
      <c r="A118" s="98">
        <v>7</v>
      </c>
      <c r="B118" s="98" t="s">
        <v>14</v>
      </c>
      <c r="C118" s="46" t="s">
        <v>104</v>
      </c>
      <c r="D118" s="46" t="s">
        <v>233</v>
      </c>
      <c r="E118" s="51">
        <v>0</v>
      </c>
      <c r="F118" s="51">
        <v>0</v>
      </c>
      <c r="G118" s="51">
        <v>10</v>
      </c>
      <c r="H118" s="142" t="s">
        <v>234</v>
      </c>
      <c r="I118" s="33"/>
      <c r="J118" s="31"/>
      <c r="K118" s="31"/>
    </row>
    <row r="119" spans="1:11" ht="45" customHeight="1" x14ac:dyDescent="0.25">
      <c r="A119" s="98">
        <v>8</v>
      </c>
      <c r="B119" s="98" t="s">
        <v>14</v>
      </c>
      <c r="C119" s="45" t="s">
        <v>145</v>
      </c>
      <c r="D119" s="46" t="s">
        <v>235</v>
      </c>
      <c r="E119" s="98">
        <v>0</v>
      </c>
      <c r="F119" s="98">
        <v>0</v>
      </c>
      <c r="G119" s="47">
        <v>2</v>
      </c>
      <c r="H119" s="48" t="s">
        <v>212</v>
      </c>
      <c r="I119" s="33"/>
      <c r="J119" s="31"/>
      <c r="K119" s="31"/>
    </row>
    <row r="120" spans="1:11" ht="49.5" customHeight="1" x14ac:dyDescent="0.25">
      <c r="A120" s="98">
        <v>9</v>
      </c>
      <c r="B120" s="98" t="s">
        <v>14</v>
      </c>
      <c r="C120" s="45" t="s">
        <v>145</v>
      </c>
      <c r="D120" s="46" t="s">
        <v>236</v>
      </c>
      <c r="E120" s="98">
        <v>0</v>
      </c>
      <c r="F120" s="98">
        <v>0</v>
      </c>
      <c r="G120" s="47">
        <v>2</v>
      </c>
      <c r="H120" s="48" t="s">
        <v>206</v>
      </c>
      <c r="I120" s="33"/>
      <c r="J120" s="31"/>
      <c r="K120" s="31"/>
    </row>
    <row r="121" spans="1:11" ht="51" customHeight="1" x14ac:dyDescent="0.25">
      <c r="A121" s="98">
        <v>10</v>
      </c>
      <c r="B121" s="98" t="s">
        <v>14</v>
      </c>
      <c r="C121" s="45" t="s">
        <v>145</v>
      </c>
      <c r="D121" s="46" t="s">
        <v>237</v>
      </c>
      <c r="E121" s="98">
        <v>0</v>
      </c>
      <c r="F121" s="98">
        <v>0</v>
      </c>
      <c r="G121" s="47">
        <v>3</v>
      </c>
      <c r="H121" s="48" t="s">
        <v>238</v>
      </c>
      <c r="I121" s="33"/>
      <c r="J121" s="31"/>
      <c r="K121" s="31"/>
    </row>
    <row r="122" spans="1:11" ht="47.25" customHeight="1" x14ac:dyDescent="0.25">
      <c r="A122" s="98">
        <v>11</v>
      </c>
      <c r="B122" s="98" t="s">
        <v>14</v>
      </c>
      <c r="C122" s="45" t="s">
        <v>145</v>
      </c>
      <c r="D122" s="46" t="s">
        <v>239</v>
      </c>
      <c r="E122" s="98">
        <v>0</v>
      </c>
      <c r="F122" s="98">
        <v>0</v>
      </c>
      <c r="G122" s="47">
        <v>6</v>
      </c>
      <c r="H122" s="48" t="s">
        <v>240</v>
      </c>
      <c r="I122" s="33"/>
      <c r="J122" s="31"/>
      <c r="K122" s="31"/>
    </row>
    <row r="123" spans="1:11" ht="49.5" customHeight="1" x14ac:dyDescent="0.25">
      <c r="A123" s="98">
        <v>12</v>
      </c>
      <c r="B123" s="98" t="s">
        <v>14</v>
      </c>
      <c r="C123" s="45" t="s">
        <v>115</v>
      </c>
      <c r="D123" s="46" t="s">
        <v>241</v>
      </c>
      <c r="E123" s="148">
        <v>0</v>
      </c>
      <c r="F123" s="98">
        <v>0</v>
      </c>
      <c r="G123" s="47">
        <v>4</v>
      </c>
      <c r="H123" s="48" t="s">
        <v>242</v>
      </c>
      <c r="I123" s="33"/>
      <c r="J123" s="31"/>
      <c r="K123" s="31"/>
    </row>
    <row r="124" spans="1:11" ht="47.25" customHeight="1" x14ac:dyDescent="0.25">
      <c r="A124" s="98">
        <v>13</v>
      </c>
      <c r="B124" s="98" t="s">
        <v>14</v>
      </c>
      <c r="C124" s="45" t="s">
        <v>115</v>
      </c>
      <c r="D124" s="46" t="s">
        <v>243</v>
      </c>
      <c r="E124" s="148">
        <v>0</v>
      </c>
      <c r="F124" s="98">
        <v>0</v>
      </c>
      <c r="G124" s="47">
        <v>6</v>
      </c>
      <c r="H124" s="48" t="s">
        <v>244</v>
      </c>
      <c r="I124" s="33"/>
      <c r="J124" s="31"/>
      <c r="K124" s="31"/>
    </row>
    <row r="125" spans="1:11" ht="48.75" customHeight="1" x14ac:dyDescent="0.25">
      <c r="A125" s="98">
        <v>14</v>
      </c>
      <c r="B125" s="98" t="s">
        <v>14</v>
      </c>
      <c r="C125" s="45" t="s">
        <v>245</v>
      </c>
      <c r="D125" s="46" t="s">
        <v>246</v>
      </c>
      <c r="E125" s="148">
        <v>0</v>
      </c>
      <c r="F125" s="98">
        <v>0</v>
      </c>
      <c r="G125" s="47">
        <v>2</v>
      </c>
      <c r="H125" s="48" t="s">
        <v>247</v>
      </c>
      <c r="I125" s="33"/>
      <c r="J125" s="31"/>
      <c r="K125" s="31"/>
    </row>
    <row r="126" spans="1:11" ht="57" customHeight="1" x14ac:dyDescent="0.25">
      <c r="A126" s="98">
        <v>15</v>
      </c>
      <c r="B126" s="98" t="s">
        <v>14</v>
      </c>
      <c r="C126" s="45" t="s">
        <v>245</v>
      </c>
      <c r="D126" s="46" t="s">
        <v>248</v>
      </c>
      <c r="E126" s="148">
        <v>0</v>
      </c>
      <c r="F126" s="98">
        <v>0</v>
      </c>
      <c r="G126" s="47">
        <v>2</v>
      </c>
      <c r="H126" s="48" t="s">
        <v>249</v>
      </c>
      <c r="I126" s="33"/>
      <c r="J126" s="31"/>
      <c r="K126" s="31"/>
    </row>
    <row r="127" spans="1:11" ht="46.5" customHeight="1" x14ac:dyDescent="0.25">
      <c r="A127" s="98">
        <v>16</v>
      </c>
      <c r="B127" s="98" t="s">
        <v>14</v>
      </c>
      <c r="C127" s="45" t="s">
        <v>245</v>
      </c>
      <c r="D127" s="46" t="s">
        <v>250</v>
      </c>
      <c r="E127" s="148">
        <v>0</v>
      </c>
      <c r="F127" s="98">
        <v>0</v>
      </c>
      <c r="G127" s="47">
        <v>4</v>
      </c>
      <c r="H127" s="48" t="s">
        <v>251</v>
      </c>
      <c r="I127" s="33"/>
      <c r="J127" s="31"/>
      <c r="K127" s="31"/>
    </row>
    <row r="128" spans="1:11" ht="49.5" customHeight="1" x14ac:dyDescent="0.25">
      <c r="A128" s="98">
        <v>17</v>
      </c>
      <c r="B128" s="98" t="s">
        <v>14</v>
      </c>
      <c r="C128" s="45" t="s">
        <v>252</v>
      </c>
      <c r="D128" s="46" t="s">
        <v>253</v>
      </c>
      <c r="E128" s="148">
        <v>0</v>
      </c>
      <c r="F128" s="98">
        <v>0</v>
      </c>
      <c r="G128" s="47">
        <v>5</v>
      </c>
      <c r="H128" s="48" t="s">
        <v>254</v>
      </c>
      <c r="I128" s="33"/>
      <c r="J128" s="31"/>
      <c r="K128" s="31"/>
    </row>
    <row r="129" spans="1:11" ht="14.25" customHeight="1" x14ac:dyDescent="0.25">
      <c r="A129" s="32"/>
      <c r="B129" s="42" t="s">
        <v>116</v>
      </c>
      <c r="C129" s="27"/>
      <c r="D129" s="30"/>
      <c r="E129" s="49">
        <v>0</v>
      </c>
      <c r="F129" s="49">
        <v>0</v>
      </c>
      <c r="G129" s="63">
        <f>SUM(G112:G128)</f>
        <v>85</v>
      </c>
      <c r="H129" s="27"/>
      <c r="I129" s="33"/>
      <c r="J129" s="31"/>
      <c r="K129" s="31"/>
    </row>
    <row r="130" spans="1:11" ht="15" customHeight="1" x14ac:dyDescent="0.25">
      <c r="A130" s="136"/>
      <c r="B130" s="149" t="s">
        <v>255</v>
      </c>
      <c r="C130" s="149"/>
      <c r="D130" s="150"/>
      <c r="E130" s="151"/>
      <c r="F130" s="151"/>
      <c r="G130" s="151"/>
      <c r="H130" s="27"/>
      <c r="I130" s="33"/>
      <c r="J130" s="31"/>
      <c r="K130" s="31"/>
    </row>
    <row r="131" spans="1:11" ht="63" customHeight="1" x14ac:dyDescent="0.25">
      <c r="A131" s="39" t="s">
        <v>84</v>
      </c>
      <c r="B131" s="39" t="s">
        <v>19</v>
      </c>
      <c r="C131" s="39" t="s">
        <v>117</v>
      </c>
      <c r="D131" s="39" t="s">
        <v>118</v>
      </c>
      <c r="E131" s="43" t="s">
        <v>80</v>
      </c>
      <c r="F131" s="43" t="s">
        <v>81</v>
      </c>
      <c r="G131" s="43" t="s">
        <v>119</v>
      </c>
      <c r="H131" s="39" t="s">
        <v>120</v>
      </c>
      <c r="I131" s="33"/>
      <c r="J131" s="31"/>
      <c r="K131" s="31"/>
    </row>
    <row r="132" spans="1:11" ht="35.25" customHeight="1" x14ac:dyDescent="0.25">
      <c r="A132" s="127">
        <v>1</v>
      </c>
      <c r="B132" s="143" t="s">
        <v>5</v>
      </c>
      <c r="C132" s="45" t="s">
        <v>156</v>
      </c>
      <c r="D132" s="51" t="s">
        <v>258</v>
      </c>
      <c r="E132" s="51">
        <v>0</v>
      </c>
      <c r="F132" s="51">
        <v>0</v>
      </c>
      <c r="G132" s="47">
        <v>64</v>
      </c>
      <c r="H132" s="48" t="s">
        <v>158</v>
      </c>
      <c r="I132" s="33"/>
      <c r="J132" s="31"/>
      <c r="K132" s="31"/>
    </row>
    <row r="133" spans="1:11" ht="34.5" customHeight="1" x14ac:dyDescent="0.25">
      <c r="A133" s="152">
        <v>2</v>
      </c>
      <c r="B133" s="143" t="s">
        <v>5</v>
      </c>
      <c r="C133" s="46" t="s">
        <v>112</v>
      </c>
      <c r="D133" s="51" t="s">
        <v>259</v>
      </c>
      <c r="E133" s="148">
        <v>0</v>
      </c>
      <c r="F133" s="98">
        <v>0</v>
      </c>
      <c r="G133" s="47">
        <v>52</v>
      </c>
      <c r="H133" s="142" t="s">
        <v>152</v>
      </c>
      <c r="I133" s="33"/>
      <c r="J133" s="31"/>
      <c r="K133" s="31"/>
    </row>
    <row r="134" spans="1:11" ht="45" customHeight="1" x14ac:dyDescent="0.25">
      <c r="A134" s="152">
        <v>3</v>
      </c>
      <c r="B134" s="98" t="s">
        <v>14</v>
      </c>
      <c r="C134" s="45" t="s">
        <v>165</v>
      </c>
      <c r="D134" s="46" t="s">
        <v>260</v>
      </c>
      <c r="E134" s="148">
        <v>0</v>
      </c>
      <c r="F134" s="98">
        <v>0</v>
      </c>
      <c r="G134" s="47">
        <v>15</v>
      </c>
      <c r="H134" s="139" t="s">
        <v>261</v>
      </c>
      <c r="I134" s="33"/>
      <c r="J134" s="31"/>
      <c r="K134" s="31"/>
    </row>
    <row r="135" spans="1:11" ht="48" customHeight="1" x14ac:dyDescent="0.25">
      <c r="A135" s="152">
        <v>4</v>
      </c>
      <c r="B135" s="98" t="s">
        <v>14</v>
      </c>
      <c r="C135" s="45" t="s">
        <v>245</v>
      </c>
      <c r="D135" s="46" t="s">
        <v>262</v>
      </c>
      <c r="E135" s="148">
        <v>0</v>
      </c>
      <c r="F135" s="98">
        <v>0</v>
      </c>
      <c r="G135" s="47">
        <v>10</v>
      </c>
      <c r="H135" s="139" t="s">
        <v>263</v>
      </c>
      <c r="I135" s="33"/>
      <c r="J135" s="31"/>
      <c r="K135" s="31"/>
    </row>
    <row r="136" spans="1:11" ht="53.25" customHeight="1" x14ac:dyDescent="0.25">
      <c r="A136" s="152">
        <v>5</v>
      </c>
      <c r="B136" s="98" t="s">
        <v>14</v>
      </c>
      <c r="C136" s="45" t="s">
        <v>105</v>
      </c>
      <c r="D136" s="46" t="s">
        <v>264</v>
      </c>
      <c r="E136" s="148">
        <v>0</v>
      </c>
      <c r="F136" s="98">
        <v>0</v>
      </c>
      <c r="G136" s="47">
        <v>20</v>
      </c>
      <c r="H136" s="139" t="s">
        <v>265</v>
      </c>
      <c r="I136" s="33"/>
      <c r="J136" s="31"/>
      <c r="K136" s="31"/>
    </row>
    <row r="137" spans="1:11" ht="37.5" customHeight="1" x14ac:dyDescent="0.25">
      <c r="A137" s="107">
        <v>6</v>
      </c>
      <c r="B137" s="98" t="s">
        <v>14</v>
      </c>
      <c r="C137" s="45" t="s">
        <v>162</v>
      </c>
      <c r="D137" s="46" t="s">
        <v>266</v>
      </c>
      <c r="E137" s="148">
        <v>0</v>
      </c>
      <c r="F137" s="98">
        <v>0</v>
      </c>
      <c r="G137" s="47">
        <v>3</v>
      </c>
      <c r="H137" s="139" t="s">
        <v>174</v>
      </c>
      <c r="I137" s="33"/>
      <c r="J137" s="31"/>
      <c r="K137" s="31"/>
    </row>
    <row r="138" spans="1:11" ht="25.5" customHeight="1" x14ac:dyDescent="0.25">
      <c r="A138" s="98">
        <v>7</v>
      </c>
      <c r="B138" s="98" t="s">
        <v>14</v>
      </c>
      <c r="C138" s="45" t="s">
        <v>162</v>
      </c>
      <c r="D138" s="46" t="s">
        <v>267</v>
      </c>
      <c r="E138" s="148">
        <v>0</v>
      </c>
      <c r="F138" s="98">
        <v>0</v>
      </c>
      <c r="G138" s="51">
        <v>22</v>
      </c>
      <c r="H138" s="139" t="s">
        <v>174</v>
      </c>
      <c r="I138" s="31"/>
      <c r="J138" s="31"/>
      <c r="K138" s="31"/>
    </row>
    <row r="139" spans="1:11" ht="36" customHeight="1" x14ac:dyDescent="0.25">
      <c r="A139" s="98">
        <v>8</v>
      </c>
      <c r="B139" s="98" t="s">
        <v>14</v>
      </c>
      <c r="C139" s="45" t="s">
        <v>162</v>
      </c>
      <c r="D139" s="46" t="s">
        <v>268</v>
      </c>
      <c r="E139" s="148">
        <v>0</v>
      </c>
      <c r="F139" s="98">
        <v>0</v>
      </c>
      <c r="G139" s="47">
        <v>1</v>
      </c>
      <c r="H139" s="139" t="s">
        <v>174</v>
      </c>
      <c r="I139" s="31"/>
      <c r="J139" s="31"/>
      <c r="K139" s="31"/>
    </row>
    <row r="140" spans="1:11" ht="36" customHeight="1" x14ac:dyDescent="0.25">
      <c r="A140" s="98">
        <v>9</v>
      </c>
      <c r="B140" s="98" t="s">
        <v>14</v>
      </c>
      <c r="C140" s="45" t="s">
        <v>252</v>
      </c>
      <c r="D140" s="46" t="s">
        <v>269</v>
      </c>
      <c r="E140" s="148">
        <v>0</v>
      </c>
      <c r="F140" s="98">
        <v>0</v>
      </c>
      <c r="G140" s="47">
        <v>7</v>
      </c>
      <c r="H140" s="139" t="s">
        <v>270</v>
      </c>
      <c r="I140" s="31"/>
      <c r="J140" s="31"/>
      <c r="K140" s="31"/>
    </row>
    <row r="141" spans="1:11" ht="45.75" customHeight="1" x14ac:dyDescent="0.25">
      <c r="A141" s="98">
        <v>10</v>
      </c>
      <c r="B141" s="98" t="s">
        <v>14</v>
      </c>
      <c r="C141" s="45" t="s">
        <v>252</v>
      </c>
      <c r="D141" s="46" t="s">
        <v>271</v>
      </c>
      <c r="E141" s="148">
        <v>0</v>
      </c>
      <c r="F141" s="98">
        <v>0</v>
      </c>
      <c r="G141" s="47">
        <v>4</v>
      </c>
      <c r="H141" s="139" t="s">
        <v>272</v>
      </c>
      <c r="I141" s="31"/>
      <c r="J141" s="31"/>
      <c r="K141" s="31"/>
    </row>
    <row r="142" spans="1:11" ht="46.5" customHeight="1" x14ac:dyDescent="0.25">
      <c r="A142" s="98">
        <v>11</v>
      </c>
      <c r="B142" s="98" t="s">
        <v>14</v>
      </c>
      <c r="C142" s="45" t="s">
        <v>252</v>
      </c>
      <c r="D142" s="46" t="s">
        <v>273</v>
      </c>
      <c r="E142" s="148">
        <v>0</v>
      </c>
      <c r="F142" s="98">
        <v>0</v>
      </c>
      <c r="G142" s="47">
        <v>1</v>
      </c>
      <c r="H142" s="139" t="s">
        <v>270</v>
      </c>
      <c r="I142" s="31"/>
      <c r="J142" s="31"/>
      <c r="K142" s="31"/>
    </row>
    <row r="143" spans="1:11" ht="36" customHeight="1" x14ac:dyDescent="0.25">
      <c r="A143" s="98">
        <v>12</v>
      </c>
      <c r="B143" s="98" t="s">
        <v>14</v>
      </c>
      <c r="C143" s="45" t="s">
        <v>105</v>
      </c>
      <c r="D143" s="46" t="s">
        <v>274</v>
      </c>
      <c r="E143" s="148">
        <v>0</v>
      </c>
      <c r="F143" s="98">
        <v>0</v>
      </c>
      <c r="G143" s="47">
        <v>4</v>
      </c>
      <c r="H143" s="141" t="s">
        <v>275</v>
      </c>
      <c r="I143" s="31"/>
      <c r="J143" s="31"/>
      <c r="K143" s="31"/>
    </row>
    <row r="144" spans="1:11" ht="15.75" x14ac:dyDescent="0.25">
      <c r="A144" s="32"/>
      <c r="B144" s="42" t="s">
        <v>116</v>
      </c>
      <c r="C144" s="27"/>
      <c r="D144" s="30"/>
      <c r="E144" s="49">
        <v>0</v>
      </c>
      <c r="F144" s="49">
        <v>0</v>
      </c>
      <c r="G144" s="63">
        <v>203</v>
      </c>
      <c r="H144" s="27"/>
      <c r="I144" s="31"/>
      <c r="J144" s="31"/>
      <c r="K144" s="31"/>
    </row>
    <row r="145" spans="1:11" ht="15.75" x14ac:dyDescent="0.25">
      <c r="A145" s="64"/>
      <c r="B145" s="64"/>
      <c r="C145" s="65"/>
      <c r="D145" s="64"/>
      <c r="E145" s="64"/>
      <c r="F145" s="65"/>
      <c r="G145" s="64"/>
      <c r="H145" s="64"/>
      <c r="I145" s="66"/>
      <c r="J145" s="67"/>
      <c r="K145" s="34"/>
    </row>
    <row r="146" spans="1:11" x14ac:dyDescent="0.25">
      <c r="A146" s="68"/>
      <c r="B146" s="68"/>
      <c r="C146" s="68"/>
      <c r="D146" s="68"/>
      <c r="E146" s="69"/>
      <c r="F146" s="69"/>
      <c r="G146" s="69"/>
      <c r="H146" s="69"/>
      <c r="I146" s="69"/>
      <c r="J146" s="69"/>
      <c r="K146" s="21"/>
    </row>
    <row r="147" spans="1:11" ht="15.75" x14ac:dyDescent="0.25">
      <c r="A147" s="22"/>
      <c r="B147" s="213" t="s">
        <v>88</v>
      </c>
      <c r="C147" s="213"/>
      <c r="D147" s="213"/>
      <c r="E147" s="213"/>
      <c r="F147" s="213"/>
      <c r="G147" s="213"/>
      <c r="H147" s="213"/>
      <c r="I147" s="213"/>
      <c r="J147" s="22"/>
      <c r="K147" s="22"/>
    </row>
    <row r="148" spans="1:11" x14ac:dyDescent="0.25">
      <c r="A148" s="22"/>
      <c r="B148" s="22"/>
      <c r="C148" s="70"/>
      <c r="D148" s="22"/>
      <c r="E148" s="22"/>
      <c r="F148" s="22"/>
      <c r="G148" s="22"/>
      <c r="H148" s="22"/>
      <c r="I148" s="22"/>
      <c r="J148" s="22"/>
      <c r="K148" s="22"/>
    </row>
    <row r="149" spans="1:11" ht="15.75" x14ac:dyDescent="0.25">
      <c r="A149" s="213" t="s">
        <v>89</v>
      </c>
      <c r="B149" s="213"/>
      <c r="C149" s="213"/>
      <c r="D149" s="213"/>
      <c r="E149" s="213"/>
      <c r="F149" s="213"/>
      <c r="G149" s="213"/>
      <c r="H149" s="213"/>
      <c r="I149" s="213"/>
      <c r="J149" s="22"/>
      <c r="K149" s="22"/>
    </row>
    <row r="150" spans="1:11" ht="15.75" x14ac:dyDescent="0.25">
      <c r="A150" s="22"/>
      <c r="B150" s="71" t="s">
        <v>281</v>
      </c>
      <c r="C150" s="71"/>
      <c r="D150" s="71"/>
      <c r="E150" s="71"/>
      <c r="F150" s="71"/>
      <c r="G150" s="71"/>
      <c r="H150" s="22"/>
      <c r="I150" s="22"/>
      <c r="J150" s="22"/>
      <c r="K150" s="22"/>
    </row>
    <row r="151" spans="1:11" ht="15.75" x14ac:dyDescent="0.25">
      <c r="A151" s="214" t="s">
        <v>90</v>
      </c>
      <c r="B151" s="214"/>
      <c r="C151" s="214"/>
      <c r="D151" s="214"/>
      <c r="E151" s="214"/>
      <c r="F151" s="214"/>
      <c r="G151" s="214"/>
      <c r="H151" s="214"/>
      <c r="I151" s="214"/>
      <c r="J151" s="214"/>
      <c r="K151" s="22"/>
    </row>
    <row r="152" spans="1:11" ht="15.75" x14ac:dyDescent="0.25">
      <c r="A152" s="22"/>
      <c r="B152" s="22"/>
      <c r="C152" s="72"/>
      <c r="D152" s="22"/>
      <c r="E152" s="22"/>
      <c r="F152" s="22"/>
      <c r="G152" s="22"/>
      <c r="H152" s="22"/>
      <c r="I152" s="73" t="s">
        <v>91</v>
      </c>
      <c r="J152" s="22"/>
      <c r="K152" s="22"/>
    </row>
    <row r="153" spans="1:11" ht="15.75" customHeight="1" x14ac:dyDescent="0.25">
      <c r="A153" s="22"/>
      <c r="B153" s="190" t="s">
        <v>92</v>
      </c>
      <c r="C153" s="190" t="s">
        <v>109</v>
      </c>
      <c r="D153" s="190"/>
      <c r="E153" s="190"/>
      <c r="F153" s="190" t="s">
        <v>280</v>
      </c>
      <c r="G153" s="190"/>
      <c r="H153" s="190"/>
      <c r="I153" s="22"/>
      <c r="J153" s="22"/>
      <c r="K153" s="22"/>
    </row>
    <row r="154" spans="1:11" ht="47.25" x14ac:dyDescent="0.25">
      <c r="A154" s="22"/>
      <c r="B154" s="190"/>
      <c r="C154" s="74" t="s">
        <v>93</v>
      </c>
      <c r="D154" s="74" t="s">
        <v>94</v>
      </c>
      <c r="E154" s="74" t="s">
        <v>95</v>
      </c>
      <c r="F154" s="74" t="s">
        <v>93</v>
      </c>
      <c r="G154" s="74" t="s">
        <v>94</v>
      </c>
      <c r="H154" s="74" t="s">
        <v>95</v>
      </c>
      <c r="I154" s="22"/>
      <c r="J154" s="22"/>
      <c r="K154" s="22"/>
    </row>
    <row r="155" spans="1:11" ht="15.75" x14ac:dyDescent="0.25">
      <c r="A155" s="22"/>
      <c r="B155" s="75" t="s">
        <v>96</v>
      </c>
      <c r="C155" s="57">
        <v>15</v>
      </c>
      <c r="D155" s="57">
        <v>60</v>
      </c>
      <c r="E155" s="57">
        <v>0</v>
      </c>
      <c r="F155" s="57">
        <v>2</v>
      </c>
      <c r="G155" s="57">
        <v>8</v>
      </c>
      <c r="H155" s="57">
        <v>0</v>
      </c>
      <c r="I155" s="22"/>
      <c r="J155" s="22"/>
      <c r="K155" s="22"/>
    </row>
    <row r="156" spans="1:11" ht="15.75" x14ac:dyDescent="0.25">
      <c r="A156" s="22"/>
      <c r="B156" s="75" t="s">
        <v>97</v>
      </c>
      <c r="C156" s="57">
        <v>1</v>
      </c>
      <c r="D156" s="57">
        <v>4</v>
      </c>
      <c r="E156" s="57">
        <v>0</v>
      </c>
      <c r="F156" s="57">
        <v>3</v>
      </c>
      <c r="G156" s="57">
        <v>12</v>
      </c>
      <c r="H156" s="57">
        <v>0</v>
      </c>
      <c r="I156" s="22"/>
      <c r="J156" s="22"/>
      <c r="K156" s="22"/>
    </row>
    <row r="157" spans="1:11" ht="30.75" customHeight="1" x14ac:dyDescent="0.25">
      <c r="A157" s="22"/>
      <c r="B157" s="75" t="s">
        <v>98</v>
      </c>
      <c r="C157" s="57">
        <v>12</v>
      </c>
      <c r="D157" s="57">
        <v>48</v>
      </c>
      <c r="E157" s="57">
        <v>4</v>
      </c>
      <c r="F157" s="57">
        <v>6</v>
      </c>
      <c r="G157" s="57">
        <v>24</v>
      </c>
      <c r="H157" s="57">
        <v>0</v>
      </c>
      <c r="I157" s="22"/>
      <c r="J157" s="22"/>
      <c r="K157" s="22"/>
    </row>
    <row r="158" spans="1:11" ht="15.75" x14ac:dyDescent="0.25">
      <c r="A158" s="22"/>
      <c r="B158" s="75" t="s">
        <v>99</v>
      </c>
      <c r="C158" s="57">
        <v>0</v>
      </c>
      <c r="D158" s="57">
        <v>0</v>
      </c>
      <c r="E158" s="57">
        <v>0</v>
      </c>
      <c r="F158" s="57">
        <v>1</v>
      </c>
      <c r="G158" s="57">
        <v>4</v>
      </c>
      <c r="H158" s="57">
        <v>0</v>
      </c>
      <c r="I158" s="22"/>
      <c r="J158" s="22"/>
      <c r="K158" s="22"/>
    </row>
    <row r="159" spans="1:11" ht="12" customHeight="1" x14ac:dyDescent="0.25">
      <c r="A159" s="22"/>
      <c r="B159" s="74" t="s">
        <v>100</v>
      </c>
      <c r="C159" s="76">
        <f>SUM(C155:C158)</f>
        <v>28</v>
      </c>
      <c r="D159" s="76">
        <f>SUM(D155:D158)</f>
        <v>112</v>
      </c>
      <c r="E159" s="76">
        <v>4</v>
      </c>
      <c r="F159" s="76">
        <f>SUM(F155:F158)</f>
        <v>12</v>
      </c>
      <c r="G159" s="76">
        <f t="shared" ref="G159:H159" si="8">SUM(G155:G158)</f>
        <v>48</v>
      </c>
      <c r="H159" s="76">
        <f t="shared" si="8"/>
        <v>0</v>
      </c>
      <c r="I159" s="22"/>
      <c r="J159" s="22"/>
      <c r="K159" s="22"/>
    </row>
    <row r="160" spans="1:11" ht="15.75" x14ac:dyDescent="0.25">
      <c r="A160" s="22"/>
      <c r="B160" s="74" t="s">
        <v>101</v>
      </c>
      <c r="C160" s="191">
        <v>0</v>
      </c>
      <c r="D160" s="191"/>
      <c r="E160" s="191"/>
      <c r="F160" s="207"/>
      <c r="G160" s="208"/>
      <c r="H160" s="209"/>
      <c r="I160" s="22"/>
      <c r="J160" s="22"/>
      <c r="K160" s="2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5.75" customHeight="1" x14ac:dyDescent="0.25">
      <c r="A162" s="178" t="s">
        <v>121</v>
      </c>
      <c r="B162" s="178"/>
      <c r="C162" s="178"/>
      <c r="D162" s="178"/>
      <c r="E162" s="178"/>
      <c r="F162" s="178"/>
      <c r="G162" s="178"/>
      <c r="H162" s="178"/>
      <c r="I162" s="178"/>
      <c r="J162" s="178"/>
      <c r="K162" s="2"/>
    </row>
    <row r="163" spans="1:11" ht="15.75" customHeight="1" x14ac:dyDescent="0.25">
      <c r="A163" s="2"/>
      <c r="B163" s="2"/>
      <c r="C163" s="2"/>
      <c r="D163" s="2"/>
      <c r="E163" s="2"/>
      <c r="F163" s="2"/>
      <c r="G163" s="180" t="s">
        <v>102</v>
      </c>
      <c r="H163" s="180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24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47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6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5.75" x14ac:dyDescent="0.25">
      <c r="A177" s="2"/>
      <c r="B177" s="2"/>
      <c r="C177" s="206" t="s">
        <v>23</v>
      </c>
      <c r="D177" s="206"/>
      <c r="E177" s="206"/>
      <c r="F177" s="2"/>
      <c r="G177" s="2"/>
      <c r="H177" s="2"/>
      <c r="I177" s="2"/>
      <c r="J177" s="2"/>
      <c r="K177" s="2"/>
    </row>
    <row r="178" spans="1:11" ht="15.75" x14ac:dyDescent="0.25">
      <c r="A178" s="2"/>
      <c r="B178" s="179" t="s">
        <v>283</v>
      </c>
      <c r="C178" s="179"/>
      <c r="D178" s="179"/>
      <c r="E178" s="179"/>
      <c r="F178" s="179"/>
      <c r="G178" s="179"/>
      <c r="H178" s="179"/>
      <c r="I178" s="179"/>
      <c r="J178" s="179"/>
      <c r="K178" s="2"/>
    </row>
    <row r="179" spans="1:11" ht="15.75" x14ac:dyDescent="0.25">
      <c r="A179" s="2"/>
      <c r="B179" s="23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5.75" x14ac:dyDescent="0.25">
      <c r="A180" s="2"/>
      <c r="B180" s="81" t="s">
        <v>26</v>
      </c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5.75" x14ac:dyDescent="0.25">
      <c r="A181" s="2"/>
      <c r="B181" s="2"/>
      <c r="C181" s="2"/>
      <c r="D181" s="2"/>
      <c r="E181" s="2"/>
      <c r="F181" s="2"/>
      <c r="G181" s="2"/>
      <c r="H181" s="2"/>
      <c r="I181" s="5"/>
      <c r="J181" s="2"/>
      <c r="K181" s="2"/>
    </row>
    <row r="182" spans="1:11" ht="15.75" x14ac:dyDescent="0.25">
      <c r="A182" s="2"/>
      <c r="B182" s="2"/>
      <c r="C182" s="2"/>
      <c r="D182" s="2"/>
      <c r="E182" s="2"/>
      <c r="F182" s="5" t="s">
        <v>27</v>
      </c>
      <c r="G182" s="2"/>
      <c r="H182" s="2"/>
      <c r="I182" s="2"/>
      <c r="J182" s="2"/>
      <c r="K182" s="2"/>
    </row>
    <row r="183" spans="1:11" x14ac:dyDescent="0.25">
      <c r="A183" s="2"/>
      <c r="B183" s="194" t="s">
        <v>24</v>
      </c>
      <c r="C183" s="245" t="s">
        <v>123</v>
      </c>
      <c r="D183" s="246"/>
      <c r="E183" s="247" t="s">
        <v>61</v>
      </c>
      <c r="F183" s="247"/>
      <c r="G183" s="212"/>
      <c r="H183" s="212"/>
      <c r="I183" s="212"/>
      <c r="J183" s="212"/>
      <c r="K183" s="2"/>
    </row>
    <row r="184" spans="1:11" ht="15.75" x14ac:dyDescent="0.25">
      <c r="A184" s="2"/>
      <c r="B184" s="195"/>
      <c r="C184" s="61" t="s">
        <v>110</v>
      </c>
      <c r="D184" s="61" t="s">
        <v>282</v>
      </c>
      <c r="E184" s="78" t="s">
        <v>110</v>
      </c>
      <c r="F184" s="61" t="s">
        <v>282</v>
      </c>
      <c r="G184" s="7"/>
      <c r="H184" s="62"/>
      <c r="I184" s="7"/>
      <c r="J184" s="7"/>
      <c r="K184" s="2"/>
    </row>
    <row r="185" spans="1:11" ht="15.75" x14ac:dyDescent="0.25">
      <c r="A185" s="2"/>
      <c r="B185" s="79" t="s">
        <v>5</v>
      </c>
      <c r="C185" s="57">
        <v>580</v>
      </c>
      <c r="D185" s="57">
        <v>853</v>
      </c>
      <c r="E185" s="57">
        <v>11</v>
      </c>
      <c r="F185" s="57">
        <v>29</v>
      </c>
      <c r="G185" s="82"/>
      <c r="H185" s="83"/>
      <c r="I185" s="82"/>
      <c r="J185" s="83"/>
      <c r="K185" s="2"/>
    </row>
    <row r="186" spans="1:11" ht="15.75" x14ac:dyDescent="0.25">
      <c r="A186" s="2"/>
      <c r="B186" s="79" t="s">
        <v>14</v>
      </c>
      <c r="C186" s="57">
        <v>103</v>
      </c>
      <c r="D186" s="57">
        <v>228</v>
      </c>
      <c r="E186" s="57">
        <v>6</v>
      </c>
      <c r="F186" s="57">
        <v>56</v>
      </c>
      <c r="G186" s="82"/>
      <c r="H186" s="83"/>
      <c r="I186" s="82"/>
      <c r="J186" s="83"/>
      <c r="K186" s="2"/>
    </row>
    <row r="187" spans="1:11" ht="15.75" x14ac:dyDescent="0.25">
      <c r="A187" s="2"/>
      <c r="B187" s="79" t="s">
        <v>16</v>
      </c>
      <c r="C187" s="57">
        <v>109</v>
      </c>
      <c r="D187" s="57">
        <v>0</v>
      </c>
      <c r="E187" s="57">
        <v>12</v>
      </c>
      <c r="F187" s="57">
        <v>0</v>
      </c>
      <c r="G187" s="82"/>
      <c r="H187" s="83"/>
      <c r="I187" s="82"/>
      <c r="J187" s="83"/>
      <c r="K187" s="2"/>
    </row>
    <row r="188" spans="1:11" ht="15.75" x14ac:dyDescent="0.25">
      <c r="A188" s="2"/>
      <c r="B188" s="80" t="s">
        <v>12</v>
      </c>
      <c r="C188" s="61">
        <f>SUM(C185:C187)</f>
        <v>792</v>
      </c>
      <c r="D188" s="76">
        <f>SUM(D185:D187)</f>
        <v>1081</v>
      </c>
      <c r="E188" s="61">
        <f>SUM(E185:E187)</f>
        <v>29</v>
      </c>
      <c r="F188" s="76">
        <f>SUM(F185:F187)</f>
        <v>85</v>
      </c>
      <c r="G188" s="62"/>
      <c r="H188" s="84"/>
      <c r="I188" s="62"/>
      <c r="J188" s="84"/>
      <c r="K188" s="2"/>
    </row>
    <row r="189" spans="1:1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5.75" customHeight="1" x14ac:dyDescent="0.25">
      <c r="A190" s="2"/>
      <c r="B190" s="179" t="s">
        <v>122</v>
      </c>
      <c r="C190" s="179"/>
      <c r="D190" s="179"/>
      <c r="E190" s="179"/>
      <c r="F190" s="179"/>
      <c r="G190" s="179"/>
      <c r="H190" s="179"/>
      <c r="I190" s="179"/>
      <c r="J190" s="6"/>
      <c r="K190" s="6"/>
    </row>
    <row r="191" spans="1:11" ht="15.75" x14ac:dyDescent="0.25">
      <c r="A191" s="2"/>
      <c r="B191" s="2"/>
      <c r="C191" s="2"/>
      <c r="D191" s="2"/>
      <c r="E191" s="2"/>
      <c r="F191" s="2"/>
      <c r="G191" s="2"/>
      <c r="H191" s="2"/>
      <c r="I191" s="180" t="s">
        <v>28</v>
      </c>
      <c r="J191" s="180"/>
      <c r="K191" s="2"/>
    </row>
    <row r="192" spans="1:1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15.75" x14ac:dyDescent="0.25">
      <c r="A204" s="2"/>
      <c r="B204" s="2"/>
      <c r="C204" s="182" t="s">
        <v>29</v>
      </c>
      <c r="D204" s="182"/>
      <c r="E204" s="182"/>
      <c r="F204" s="182"/>
      <c r="G204" s="182"/>
      <c r="H204" s="2"/>
      <c r="I204" s="2"/>
      <c r="J204" s="2"/>
      <c r="K204" s="2"/>
    </row>
    <row r="205" spans="1:11" ht="14.25" customHeight="1" x14ac:dyDescent="0.25">
      <c r="A205" s="2"/>
      <c r="B205" s="179" t="s">
        <v>284</v>
      </c>
      <c r="C205" s="179"/>
      <c r="D205" s="179"/>
      <c r="E205" s="179"/>
      <c r="F205" s="179"/>
      <c r="G205" s="179"/>
      <c r="H205" s="179"/>
      <c r="I205" s="179"/>
      <c r="J205" s="179"/>
      <c r="K205" s="2"/>
    </row>
    <row r="206" spans="1:11" ht="15.75" customHeight="1" x14ac:dyDescent="0.25">
      <c r="A206" s="2"/>
      <c r="B206" s="176" t="s">
        <v>35</v>
      </c>
      <c r="C206" s="176"/>
      <c r="D206" s="6">
        <v>1830</v>
      </c>
      <c r="E206" s="6"/>
      <c r="F206" s="36"/>
      <c r="G206" s="178"/>
      <c r="H206" s="178"/>
      <c r="I206" s="178"/>
      <c r="J206" s="36"/>
      <c r="K206" s="2"/>
    </row>
    <row r="207" spans="1:11" ht="15.75" x14ac:dyDescent="0.25">
      <c r="A207" s="2"/>
      <c r="B207" s="176" t="s">
        <v>36</v>
      </c>
      <c r="C207" s="176"/>
      <c r="D207" s="6">
        <v>74</v>
      </c>
      <c r="E207" s="37"/>
      <c r="F207" s="36"/>
      <c r="G207" s="35"/>
      <c r="H207" s="180" t="s">
        <v>34</v>
      </c>
      <c r="I207" s="180"/>
      <c r="J207" s="36"/>
      <c r="K207" s="2"/>
    </row>
    <row r="208" spans="1:11" ht="15.75" x14ac:dyDescent="0.25">
      <c r="A208" s="2"/>
      <c r="B208" s="37"/>
      <c r="C208" s="37"/>
      <c r="D208" s="37"/>
      <c r="E208" s="37"/>
      <c r="F208" s="36"/>
      <c r="G208" s="35"/>
      <c r="H208" s="35"/>
      <c r="I208" s="35"/>
      <c r="J208" s="36"/>
      <c r="K208" s="2"/>
    </row>
    <row r="209" spans="1:11" ht="15.75" x14ac:dyDescent="0.25">
      <c r="A209" s="2"/>
      <c r="B209" s="36"/>
      <c r="C209" s="36"/>
      <c r="D209" s="36"/>
      <c r="E209" s="36"/>
      <c r="F209" s="36"/>
      <c r="G209" s="36"/>
      <c r="H209" s="36"/>
      <c r="I209" s="36"/>
      <c r="J209" s="36"/>
      <c r="K209" s="2"/>
    </row>
    <row r="210" spans="1:11" ht="15.75" x14ac:dyDescent="0.25">
      <c r="A210" s="2"/>
      <c r="B210" s="36"/>
      <c r="C210" s="36"/>
      <c r="D210" s="36"/>
      <c r="E210" s="36"/>
      <c r="F210" s="36"/>
      <c r="G210" s="36"/>
      <c r="H210" s="36"/>
      <c r="I210" s="36"/>
      <c r="J210" s="36"/>
      <c r="K210" s="2"/>
    </row>
    <row r="211" spans="1:11" ht="7.5" customHeight="1" x14ac:dyDescent="0.25">
      <c r="A211" s="2"/>
      <c r="B211" s="36"/>
      <c r="C211" s="36"/>
      <c r="D211" s="36"/>
      <c r="E211" s="36"/>
      <c r="F211" s="36"/>
      <c r="G211" s="36"/>
      <c r="H211" s="36"/>
      <c r="I211" s="36"/>
      <c r="J211" s="36"/>
      <c r="K211" s="2"/>
    </row>
    <row r="212" spans="1:11" ht="31.5" customHeight="1" x14ac:dyDescent="0.25">
      <c r="A212" s="2"/>
      <c r="B212" s="179" t="s">
        <v>285</v>
      </c>
      <c r="C212" s="179"/>
      <c r="D212" s="179"/>
      <c r="E212" s="179"/>
      <c r="F212" s="179"/>
      <c r="G212" s="179"/>
      <c r="H212" s="179"/>
      <c r="I212" s="179"/>
      <c r="J212" s="179"/>
      <c r="K212" s="2"/>
    </row>
    <row r="213" spans="1:11" ht="15.75" x14ac:dyDescent="0.25">
      <c r="A213" s="2"/>
      <c r="B213" s="2"/>
      <c r="C213" s="2"/>
      <c r="D213" s="2"/>
      <c r="E213" s="2"/>
      <c r="F213" s="2"/>
      <c r="G213" s="2"/>
      <c r="H213" s="2"/>
      <c r="I213" s="5" t="s">
        <v>33</v>
      </c>
      <c r="J213" s="2"/>
      <c r="K213" s="2"/>
    </row>
    <row r="214" spans="1:11" x14ac:dyDescent="0.25">
      <c r="A214" s="2"/>
      <c r="B214" s="181" t="s">
        <v>32</v>
      </c>
      <c r="C214" s="181" t="s">
        <v>109</v>
      </c>
      <c r="D214" s="181"/>
      <c r="E214" s="181"/>
      <c r="F214" s="181" t="s">
        <v>280</v>
      </c>
      <c r="G214" s="181"/>
      <c r="H214" s="181"/>
      <c r="I214" s="2"/>
      <c r="J214" s="2"/>
      <c r="K214" s="2"/>
    </row>
    <row r="215" spans="1:11" x14ac:dyDescent="0.25">
      <c r="A215" s="2"/>
      <c r="B215" s="181"/>
      <c r="C215" s="181"/>
      <c r="D215" s="181"/>
      <c r="E215" s="181"/>
      <c r="F215" s="181"/>
      <c r="G215" s="181"/>
      <c r="H215" s="181"/>
      <c r="I215" s="2"/>
      <c r="J215" s="2"/>
      <c r="K215" s="2"/>
    </row>
    <row r="216" spans="1:11" ht="15.75" x14ac:dyDescent="0.25">
      <c r="A216" s="2"/>
      <c r="B216" s="181"/>
      <c r="C216" s="89" t="s">
        <v>2</v>
      </c>
      <c r="D216" s="89" t="s">
        <v>3</v>
      </c>
      <c r="E216" s="89" t="s">
        <v>30</v>
      </c>
      <c r="F216" s="89" t="s">
        <v>2</v>
      </c>
      <c r="G216" s="89" t="s">
        <v>3</v>
      </c>
      <c r="H216" s="89" t="s">
        <v>30</v>
      </c>
      <c r="I216" s="2"/>
      <c r="J216" s="2"/>
      <c r="K216" s="2"/>
    </row>
    <row r="217" spans="1:11" ht="15.75" x14ac:dyDescent="0.25">
      <c r="A217" s="2"/>
      <c r="B217" s="90" t="s">
        <v>5</v>
      </c>
      <c r="C217" s="57">
        <v>1572</v>
      </c>
      <c r="D217" s="57">
        <v>1572</v>
      </c>
      <c r="E217" s="57">
        <v>1</v>
      </c>
      <c r="F217" s="57">
        <v>1652</v>
      </c>
      <c r="G217" s="57">
        <v>1652</v>
      </c>
      <c r="H217" s="57">
        <v>1</v>
      </c>
      <c r="I217" s="2"/>
      <c r="J217" s="2"/>
      <c r="K217" s="2"/>
    </row>
    <row r="218" spans="1:11" ht="15.75" x14ac:dyDescent="0.25">
      <c r="A218" s="2"/>
      <c r="B218" s="90" t="s">
        <v>14</v>
      </c>
      <c r="C218" s="57">
        <v>278</v>
      </c>
      <c r="D218" s="57">
        <v>278</v>
      </c>
      <c r="E218" s="57">
        <v>14</v>
      </c>
      <c r="F218" s="57">
        <v>178</v>
      </c>
      <c r="G218" s="57">
        <v>178</v>
      </c>
      <c r="H218" s="57">
        <v>1</v>
      </c>
      <c r="I218" s="2"/>
      <c r="J218" s="2"/>
      <c r="K218" s="2"/>
    </row>
    <row r="219" spans="1:11" ht="15.75" x14ac:dyDescent="0.25">
      <c r="A219" s="2"/>
      <c r="B219" s="90" t="s">
        <v>18</v>
      </c>
      <c r="C219" s="57">
        <v>90</v>
      </c>
      <c r="D219" s="57">
        <v>90</v>
      </c>
      <c r="E219" s="57">
        <v>0</v>
      </c>
      <c r="F219" s="57">
        <v>0</v>
      </c>
      <c r="G219" s="57">
        <v>0</v>
      </c>
      <c r="H219" s="57">
        <v>0</v>
      </c>
      <c r="I219" s="2"/>
      <c r="J219" s="2"/>
      <c r="K219" s="2"/>
    </row>
    <row r="220" spans="1:11" ht="15.75" x14ac:dyDescent="0.25">
      <c r="A220" s="2"/>
      <c r="B220" s="90" t="s">
        <v>16</v>
      </c>
      <c r="C220" s="57">
        <v>199</v>
      </c>
      <c r="D220" s="57">
        <v>199</v>
      </c>
      <c r="E220" s="57">
        <v>2</v>
      </c>
      <c r="F220" s="57">
        <v>0</v>
      </c>
      <c r="G220" s="57">
        <v>0</v>
      </c>
      <c r="H220" s="57">
        <v>0</v>
      </c>
      <c r="I220" s="2"/>
      <c r="J220" s="2"/>
      <c r="K220" s="2"/>
    </row>
    <row r="221" spans="1:11" ht="15.75" x14ac:dyDescent="0.25">
      <c r="A221" s="2"/>
      <c r="B221" s="91" t="s">
        <v>31</v>
      </c>
      <c r="C221" s="77">
        <f>SUM(C217:C220)</f>
        <v>2139</v>
      </c>
      <c r="D221" s="102">
        <f t="shared" ref="D221:E221" si="9">SUM(D217:D220)</f>
        <v>2139</v>
      </c>
      <c r="E221" s="102">
        <f t="shared" si="9"/>
        <v>17</v>
      </c>
      <c r="F221" s="76">
        <f>SUM(F217:F220)</f>
        <v>1830</v>
      </c>
      <c r="G221" s="76">
        <f>SUM(G217:G220)</f>
        <v>1830</v>
      </c>
      <c r="H221" s="76">
        <f>SUM(H217:H220)</f>
        <v>2</v>
      </c>
      <c r="I221" s="2"/>
      <c r="J221" s="2"/>
      <c r="K221" s="2"/>
    </row>
    <row r="222" spans="1:1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ht="15.75" x14ac:dyDescent="0.25">
      <c r="A223" s="2"/>
      <c r="B223" s="179" t="s">
        <v>286</v>
      </c>
      <c r="C223" s="179"/>
      <c r="D223" s="179"/>
      <c r="E223" s="179"/>
      <c r="F223" s="179"/>
      <c r="G223" s="179"/>
      <c r="H223" s="179"/>
      <c r="I223" s="179"/>
      <c r="J223" s="2"/>
      <c r="K223" s="2"/>
    </row>
    <row r="224" spans="1:11" ht="15.75" x14ac:dyDescent="0.25">
      <c r="A224" s="2"/>
      <c r="B224" s="2"/>
      <c r="C224" s="2"/>
      <c r="D224" s="2"/>
      <c r="E224" s="2"/>
      <c r="F224" s="2"/>
      <c r="G224" s="2"/>
      <c r="H224" s="180" t="s">
        <v>39</v>
      </c>
      <c r="I224" s="180"/>
      <c r="J224" s="2"/>
      <c r="K224" s="2"/>
    </row>
    <row r="225" spans="1:1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25">
      <c r="A231" s="2"/>
      <c r="B231" s="2"/>
      <c r="C231" s="2"/>
      <c r="D231" s="2"/>
      <c r="E231" s="2"/>
      <c r="F231" s="2"/>
      <c r="G231" s="2"/>
      <c r="I231" s="2"/>
      <c r="J231" s="2"/>
      <c r="K231" s="2"/>
    </row>
    <row r="232" spans="1:1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15.75" x14ac:dyDescent="0.25">
      <c r="A237" s="2"/>
      <c r="B237" s="182" t="s">
        <v>60</v>
      </c>
      <c r="C237" s="182"/>
      <c r="D237" s="182"/>
      <c r="E237" s="182"/>
      <c r="F237" s="182"/>
      <c r="G237" s="2"/>
      <c r="H237" s="2"/>
      <c r="I237" s="2"/>
      <c r="J237" s="2"/>
      <c r="K237" s="2"/>
    </row>
    <row r="238" spans="1:11" ht="15.75" x14ac:dyDescent="0.25">
      <c r="A238" s="2"/>
      <c r="B238" s="179" t="s">
        <v>288</v>
      </c>
      <c r="C238" s="179"/>
      <c r="D238" s="179"/>
      <c r="E238" s="179"/>
      <c r="F238" s="179"/>
      <c r="G238" s="179"/>
      <c r="H238" s="179"/>
      <c r="I238" s="2"/>
      <c r="J238" s="2"/>
      <c r="K238" s="2"/>
    </row>
    <row r="239" spans="1:11" ht="15.75" x14ac:dyDescent="0.25">
      <c r="A239" s="2"/>
      <c r="B239" s="81" t="s">
        <v>37</v>
      </c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5">
      <c r="A241" s="2"/>
      <c r="B241" s="2"/>
      <c r="C241" s="2"/>
      <c r="D241" s="2"/>
      <c r="E241" s="183" t="s">
        <v>38</v>
      </c>
      <c r="F241" s="183"/>
      <c r="G241" s="183"/>
      <c r="H241" s="2"/>
      <c r="I241" s="2"/>
      <c r="J241" s="2"/>
      <c r="K241" s="2"/>
    </row>
    <row r="242" spans="1:11" x14ac:dyDescent="0.25">
      <c r="A242" s="2"/>
      <c r="B242" s="195" t="s">
        <v>24</v>
      </c>
      <c r="C242" s="195" t="s">
        <v>61</v>
      </c>
      <c r="D242" s="195"/>
      <c r="E242" s="184" t="s">
        <v>25</v>
      </c>
      <c r="F242" s="185"/>
      <c r="G242" s="185"/>
      <c r="H242" s="186"/>
      <c r="I242" s="2"/>
      <c r="J242" s="2"/>
      <c r="K242" s="2"/>
    </row>
    <row r="243" spans="1:11" x14ac:dyDescent="0.25">
      <c r="A243" s="2"/>
      <c r="B243" s="195"/>
      <c r="C243" s="195"/>
      <c r="D243" s="195"/>
      <c r="E243" s="187"/>
      <c r="F243" s="188"/>
      <c r="G243" s="188"/>
      <c r="H243" s="189"/>
      <c r="I243" s="2"/>
      <c r="J243" s="2"/>
      <c r="K243" s="2"/>
    </row>
    <row r="244" spans="1:11" ht="15.75" x14ac:dyDescent="0.25">
      <c r="A244" s="2"/>
      <c r="B244" s="195"/>
      <c r="C244" s="87" t="s">
        <v>110</v>
      </c>
      <c r="D244" s="87" t="s">
        <v>282</v>
      </c>
      <c r="E244" s="248" t="s">
        <v>110</v>
      </c>
      <c r="F244" s="249"/>
      <c r="G244" s="248" t="s">
        <v>282</v>
      </c>
      <c r="H244" s="249"/>
      <c r="I244" s="2"/>
      <c r="J244" s="2"/>
      <c r="K244" s="2"/>
    </row>
    <row r="245" spans="1:11" ht="15.75" x14ac:dyDescent="0.25">
      <c r="A245" s="2"/>
      <c r="B245" s="79" t="s">
        <v>5</v>
      </c>
      <c r="C245" s="57">
        <v>21</v>
      </c>
      <c r="D245" s="57">
        <v>629</v>
      </c>
      <c r="E245" s="210">
        <v>351</v>
      </c>
      <c r="F245" s="211"/>
      <c r="G245" s="210">
        <v>41</v>
      </c>
      <c r="H245" s="211"/>
      <c r="I245" s="2"/>
      <c r="J245" s="2"/>
      <c r="K245" s="2"/>
    </row>
    <row r="246" spans="1:11" ht="15.75" x14ac:dyDescent="0.25">
      <c r="A246" s="2"/>
      <c r="B246" s="90" t="s">
        <v>14</v>
      </c>
      <c r="C246" s="57">
        <v>12</v>
      </c>
      <c r="D246" s="57">
        <v>309</v>
      </c>
      <c r="E246" s="210">
        <v>51</v>
      </c>
      <c r="F246" s="211"/>
      <c r="G246" s="210">
        <v>117</v>
      </c>
      <c r="H246" s="211"/>
      <c r="I246" s="2"/>
      <c r="J246" s="2"/>
      <c r="K246" s="2"/>
    </row>
    <row r="247" spans="1:11" ht="15.75" x14ac:dyDescent="0.25">
      <c r="A247" s="2"/>
      <c r="B247" s="80" t="s">
        <v>12</v>
      </c>
      <c r="C247" s="41">
        <f>SUM(C245:C246)</f>
        <v>33</v>
      </c>
      <c r="D247" s="76">
        <f>SUM(D245:D246)</f>
        <v>938</v>
      </c>
      <c r="E247" s="250">
        <f>SUM(E245:E246)</f>
        <v>402</v>
      </c>
      <c r="F247" s="251"/>
      <c r="G247" s="192">
        <f>SUM(G245:G246)</f>
        <v>158</v>
      </c>
      <c r="H247" s="193"/>
      <c r="I247" s="2"/>
      <c r="J247" s="2"/>
      <c r="K247" s="2"/>
    </row>
    <row r="248" spans="1:11" ht="15.75" x14ac:dyDescent="0.25">
      <c r="A248" s="2"/>
      <c r="B248" s="2"/>
      <c r="C248" s="2"/>
      <c r="D248" s="2"/>
      <c r="E248" s="2"/>
      <c r="F248" s="93"/>
      <c r="G248" s="2"/>
      <c r="H248" s="94"/>
      <c r="I248" s="2"/>
      <c r="J248" s="2"/>
      <c r="K248" s="2"/>
    </row>
    <row r="249" spans="1:11" ht="15.75" x14ac:dyDescent="0.25">
      <c r="A249" s="2"/>
      <c r="B249" s="179" t="s">
        <v>287</v>
      </c>
      <c r="C249" s="179"/>
      <c r="D249" s="179"/>
      <c r="E249" s="179"/>
      <c r="F249" s="179"/>
      <c r="G249" s="179"/>
      <c r="H249" s="179"/>
      <c r="I249" s="179"/>
      <c r="J249" s="2"/>
      <c r="K249" s="2"/>
    </row>
    <row r="250" spans="1:11" ht="15.75" x14ac:dyDescent="0.25">
      <c r="A250" s="2"/>
      <c r="B250" s="2"/>
      <c r="C250" s="2"/>
      <c r="D250" s="2"/>
      <c r="E250" s="2"/>
      <c r="F250" s="2"/>
      <c r="G250" s="180" t="s">
        <v>40</v>
      </c>
      <c r="H250" s="180"/>
      <c r="I250" s="2"/>
      <c r="J250" s="2"/>
      <c r="K250" s="2"/>
    </row>
    <row r="251" spans="1:1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ht="15.75" x14ac:dyDescent="0.25">
      <c r="A261" s="2"/>
      <c r="B261" s="2"/>
      <c r="C261" s="9" t="s">
        <v>41</v>
      </c>
      <c r="D261" s="2"/>
      <c r="E261" s="2"/>
      <c r="F261" s="2"/>
      <c r="G261" s="2"/>
      <c r="H261" s="2"/>
      <c r="I261" s="2"/>
      <c r="J261" s="2"/>
      <c r="K261" s="2"/>
    </row>
    <row r="262" spans="1:11" x14ac:dyDescent="0.25">
      <c r="A262" s="2"/>
      <c r="B262" s="179" t="s">
        <v>289</v>
      </c>
      <c r="C262" s="179"/>
      <c r="D262" s="179"/>
      <c r="E262" s="179"/>
      <c r="F262" s="179"/>
      <c r="G262" s="179"/>
      <c r="H262" s="179"/>
      <c r="I262" s="179"/>
      <c r="J262" s="2"/>
      <c r="K262" s="2"/>
    </row>
    <row r="263" spans="1:11" x14ac:dyDescent="0.25">
      <c r="A263" s="2"/>
      <c r="B263" s="179"/>
      <c r="C263" s="179"/>
      <c r="D263" s="179"/>
      <c r="E263" s="179"/>
      <c r="F263" s="179"/>
      <c r="G263" s="179"/>
      <c r="H263" s="179"/>
      <c r="I263" s="179"/>
      <c r="J263" s="2"/>
      <c r="K263" s="2"/>
    </row>
    <row r="264" spans="1:11" ht="15.75" x14ac:dyDescent="0.25">
      <c r="A264" s="2"/>
      <c r="B264" s="2"/>
      <c r="C264" s="2"/>
      <c r="D264" s="2"/>
      <c r="E264" s="2"/>
      <c r="F264" s="2"/>
      <c r="G264" s="2"/>
      <c r="H264" s="2"/>
      <c r="I264" s="5" t="s">
        <v>42</v>
      </c>
      <c r="J264" s="2"/>
      <c r="K264" s="2"/>
    </row>
    <row r="265" spans="1:11" ht="15" customHeight="1" x14ac:dyDescent="0.25">
      <c r="A265" s="2"/>
      <c r="B265" s="181" t="s">
        <v>32</v>
      </c>
      <c r="C265" s="184" t="s">
        <v>109</v>
      </c>
      <c r="D265" s="185"/>
      <c r="E265" s="186"/>
      <c r="F265" s="184" t="s">
        <v>280</v>
      </c>
      <c r="G265" s="185"/>
      <c r="H265" s="186"/>
      <c r="I265" s="2"/>
      <c r="J265" s="2"/>
      <c r="K265" s="2"/>
    </row>
    <row r="266" spans="1:11" ht="15" customHeight="1" x14ac:dyDescent="0.25">
      <c r="A266" s="2"/>
      <c r="B266" s="181"/>
      <c r="C266" s="187"/>
      <c r="D266" s="188"/>
      <c r="E266" s="189"/>
      <c r="F266" s="187"/>
      <c r="G266" s="188"/>
      <c r="H266" s="189"/>
      <c r="I266" s="2"/>
      <c r="J266" s="2"/>
      <c r="K266" s="2"/>
    </row>
    <row r="267" spans="1:11" ht="15.75" x14ac:dyDescent="0.25">
      <c r="A267" s="2"/>
      <c r="B267" s="181"/>
      <c r="C267" s="89" t="s">
        <v>2</v>
      </c>
      <c r="D267" s="89" t="s">
        <v>3</v>
      </c>
      <c r="E267" s="89" t="s">
        <v>30</v>
      </c>
      <c r="F267" s="89" t="s">
        <v>2</v>
      </c>
      <c r="G267" s="89" t="s">
        <v>3</v>
      </c>
      <c r="H267" s="89" t="s">
        <v>30</v>
      </c>
      <c r="I267" s="2"/>
      <c r="J267" s="2"/>
      <c r="K267" s="2"/>
    </row>
    <row r="268" spans="1:11" ht="15.75" x14ac:dyDescent="0.25">
      <c r="A268" s="2"/>
      <c r="B268" s="90" t="s">
        <v>5</v>
      </c>
      <c r="C268" s="56">
        <v>221</v>
      </c>
      <c r="D268" s="56">
        <v>221</v>
      </c>
      <c r="E268" s="56">
        <v>78</v>
      </c>
      <c r="F268" s="56">
        <v>485</v>
      </c>
      <c r="G268" s="56">
        <v>485</v>
      </c>
      <c r="H268" s="56">
        <v>116</v>
      </c>
      <c r="I268" s="2"/>
      <c r="J268" s="2"/>
      <c r="K268" s="2"/>
    </row>
    <row r="269" spans="1:11" ht="15.75" x14ac:dyDescent="0.25">
      <c r="A269" s="2"/>
      <c r="B269" s="90" t="s">
        <v>14</v>
      </c>
      <c r="C269" s="56">
        <v>95</v>
      </c>
      <c r="D269" s="56">
        <v>95</v>
      </c>
      <c r="E269" s="56">
        <v>40</v>
      </c>
      <c r="F269" s="56">
        <v>230</v>
      </c>
      <c r="G269" s="56">
        <v>230</v>
      </c>
      <c r="H269" s="56">
        <v>87</v>
      </c>
      <c r="I269" s="2"/>
      <c r="J269" s="2"/>
      <c r="K269" s="2"/>
    </row>
    <row r="270" spans="1:11" ht="15.75" x14ac:dyDescent="0.25">
      <c r="A270" s="2"/>
      <c r="B270" s="79" t="s">
        <v>16</v>
      </c>
      <c r="C270" s="56">
        <v>17</v>
      </c>
      <c r="D270" s="56">
        <v>17</v>
      </c>
      <c r="E270" s="56">
        <v>6</v>
      </c>
      <c r="F270" s="56">
        <v>0</v>
      </c>
      <c r="G270" s="56">
        <v>0</v>
      </c>
      <c r="H270" s="56">
        <v>0</v>
      </c>
      <c r="I270" s="2"/>
      <c r="J270" s="2"/>
      <c r="K270" s="2"/>
    </row>
    <row r="271" spans="1:11" ht="15.75" x14ac:dyDescent="0.25">
      <c r="A271" s="2"/>
      <c r="B271" s="91" t="s">
        <v>31</v>
      </c>
      <c r="C271" s="87">
        <f t="shared" ref="C271:H271" si="10">SUM(C268:C270)</f>
        <v>333</v>
      </c>
      <c r="D271" s="87">
        <f t="shared" si="10"/>
        <v>333</v>
      </c>
      <c r="E271" s="87">
        <f t="shared" si="10"/>
        <v>124</v>
      </c>
      <c r="F271" s="95">
        <f t="shared" si="10"/>
        <v>715</v>
      </c>
      <c r="G271" s="95">
        <f t="shared" si="10"/>
        <v>715</v>
      </c>
      <c r="H271" s="95">
        <f t="shared" si="10"/>
        <v>203</v>
      </c>
      <c r="I271" s="2"/>
      <c r="J271" s="2"/>
      <c r="K271" s="2"/>
    </row>
    <row r="272" spans="1:11" ht="38.25" customHeight="1" x14ac:dyDescent="0.25">
      <c r="A272" s="2"/>
      <c r="B272" s="179" t="s">
        <v>290</v>
      </c>
      <c r="C272" s="179"/>
      <c r="D272" s="179"/>
      <c r="E272" s="179"/>
      <c r="F272" s="179"/>
      <c r="G272" s="179"/>
      <c r="H272" s="179"/>
      <c r="I272" s="179"/>
      <c r="J272" s="2"/>
      <c r="K272" s="2"/>
    </row>
    <row r="273" spans="1:11" ht="15.75" customHeight="1" x14ac:dyDescent="0.25">
      <c r="A273" s="2"/>
      <c r="B273" s="2"/>
      <c r="C273" s="2"/>
      <c r="D273" s="2"/>
      <c r="E273" s="2"/>
      <c r="F273" s="2"/>
      <c r="G273" s="180" t="s">
        <v>124</v>
      </c>
      <c r="H273" s="180"/>
      <c r="I273" s="2"/>
      <c r="J273" s="2"/>
      <c r="K273" s="2"/>
    </row>
    <row r="274" spans="1:1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ht="1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ht="15.75" x14ac:dyDescent="0.25">
      <c r="A287" s="2"/>
      <c r="B287" s="2"/>
      <c r="C287" s="9" t="s">
        <v>43</v>
      </c>
      <c r="D287" s="2"/>
      <c r="E287" s="2"/>
      <c r="F287" s="2"/>
      <c r="G287" s="2"/>
      <c r="H287" s="2"/>
      <c r="I287" s="2"/>
      <c r="J287" s="2"/>
      <c r="K287" s="2"/>
    </row>
    <row r="288" spans="1:11" x14ac:dyDescent="0.25">
      <c r="A288" s="2"/>
      <c r="B288" s="179" t="s">
        <v>292</v>
      </c>
      <c r="C288" s="179"/>
      <c r="D288" s="179"/>
      <c r="E288" s="179"/>
      <c r="F288" s="179"/>
      <c r="G288" s="179"/>
      <c r="H288" s="179"/>
      <c r="I288" s="179"/>
      <c r="J288" s="2"/>
      <c r="K288" s="2"/>
    </row>
    <row r="289" spans="1:11" x14ac:dyDescent="0.25">
      <c r="A289" s="2"/>
      <c r="B289" s="179"/>
      <c r="C289" s="179"/>
      <c r="D289" s="179"/>
      <c r="E289" s="179"/>
      <c r="F289" s="179"/>
      <c r="G289" s="179"/>
      <c r="H289" s="179"/>
      <c r="I289" s="179"/>
      <c r="J289" s="2"/>
      <c r="K289" s="2"/>
    </row>
    <row r="290" spans="1:11" ht="15.75" x14ac:dyDescent="0.25">
      <c r="A290" s="2"/>
      <c r="B290" s="2"/>
      <c r="C290" s="2"/>
      <c r="D290" s="2"/>
      <c r="E290" s="2"/>
      <c r="F290" s="2"/>
      <c r="G290" s="2"/>
      <c r="H290" s="2"/>
      <c r="I290" s="5" t="s">
        <v>45</v>
      </c>
      <c r="J290" s="2"/>
      <c r="K290" s="2"/>
    </row>
    <row r="291" spans="1:11" ht="15" customHeight="1" x14ac:dyDescent="0.25">
      <c r="A291" s="2"/>
      <c r="B291" s="181" t="s">
        <v>32</v>
      </c>
      <c r="C291" s="184" t="s">
        <v>109</v>
      </c>
      <c r="D291" s="185"/>
      <c r="E291" s="186"/>
      <c r="F291" s="184" t="s">
        <v>280</v>
      </c>
      <c r="G291" s="185"/>
      <c r="H291" s="186"/>
      <c r="I291" s="2"/>
      <c r="J291" s="2"/>
      <c r="K291" s="2"/>
    </row>
    <row r="292" spans="1:11" ht="15" customHeight="1" x14ac:dyDescent="0.25">
      <c r="A292" s="2"/>
      <c r="B292" s="181"/>
      <c r="C292" s="187"/>
      <c r="D292" s="188"/>
      <c r="E292" s="189"/>
      <c r="F292" s="187"/>
      <c r="G292" s="188"/>
      <c r="H292" s="189"/>
      <c r="I292" s="2"/>
      <c r="J292" s="2"/>
      <c r="K292" s="2"/>
    </row>
    <row r="293" spans="1:11" ht="15.75" x14ac:dyDescent="0.25">
      <c r="A293" s="2"/>
      <c r="B293" s="181"/>
      <c r="C293" s="89" t="s">
        <v>2</v>
      </c>
      <c r="D293" s="89" t="s">
        <v>3</v>
      </c>
      <c r="E293" s="89" t="s">
        <v>30</v>
      </c>
      <c r="F293" s="89" t="s">
        <v>2</v>
      </c>
      <c r="G293" s="89" t="s">
        <v>3</v>
      </c>
      <c r="H293" s="89" t="s">
        <v>30</v>
      </c>
      <c r="I293" s="2"/>
      <c r="J293" s="2"/>
      <c r="K293" s="2"/>
    </row>
    <row r="294" spans="1:11" ht="15.75" x14ac:dyDescent="0.25">
      <c r="A294" s="2"/>
      <c r="B294" s="90" t="s">
        <v>5</v>
      </c>
      <c r="C294" s="57">
        <v>113</v>
      </c>
      <c r="D294" s="57">
        <v>113</v>
      </c>
      <c r="E294" s="57">
        <v>0</v>
      </c>
      <c r="F294" s="57">
        <v>340</v>
      </c>
      <c r="G294" s="57">
        <v>340</v>
      </c>
      <c r="H294" s="57">
        <v>89</v>
      </c>
      <c r="I294" s="2"/>
      <c r="J294" s="2"/>
      <c r="K294" s="2"/>
    </row>
    <row r="295" spans="1:11" ht="15.75" x14ac:dyDescent="0.25">
      <c r="A295" s="2"/>
      <c r="B295" s="90" t="s">
        <v>14</v>
      </c>
      <c r="C295" s="57">
        <v>80</v>
      </c>
      <c r="D295" s="57">
        <v>80</v>
      </c>
      <c r="E295" s="57">
        <v>35</v>
      </c>
      <c r="F295" s="57">
        <v>265</v>
      </c>
      <c r="G295" s="57">
        <v>265</v>
      </c>
      <c r="H295" s="57">
        <v>177</v>
      </c>
      <c r="I295" s="2"/>
      <c r="J295" s="2"/>
      <c r="K295" s="2"/>
    </row>
    <row r="296" spans="1:11" ht="15.75" x14ac:dyDescent="0.25">
      <c r="A296" s="2"/>
      <c r="B296" s="90" t="s">
        <v>17</v>
      </c>
      <c r="C296" s="57">
        <v>10</v>
      </c>
      <c r="D296" s="57">
        <v>10</v>
      </c>
      <c r="E296" s="57">
        <v>0</v>
      </c>
      <c r="F296" s="57">
        <v>10</v>
      </c>
      <c r="G296" s="57">
        <v>10</v>
      </c>
      <c r="H296" s="57">
        <v>0</v>
      </c>
      <c r="I296" s="2"/>
      <c r="J296" s="2"/>
      <c r="K296" s="2"/>
    </row>
    <row r="297" spans="1:11" ht="15.75" x14ac:dyDescent="0.25">
      <c r="A297" s="2"/>
      <c r="B297" s="90" t="s">
        <v>18</v>
      </c>
      <c r="C297" s="57">
        <v>20</v>
      </c>
      <c r="D297" s="57">
        <v>20</v>
      </c>
      <c r="E297" s="57">
        <v>0</v>
      </c>
      <c r="F297" s="57">
        <v>0</v>
      </c>
      <c r="G297" s="57">
        <v>0</v>
      </c>
      <c r="H297" s="57">
        <v>0</v>
      </c>
      <c r="I297" s="2"/>
      <c r="J297" s="2"/>
      <c r="K297" s="2"/>
    </row>
    <row r="298" spans="1:11" ht="15.75" x14ac:dyDescent="0.25">
      <c r="A298" s="2"/>
      <c r="B298" s="91" t="s">
        <v>31</v>
      </c>
      <c r="C298" s="87">
        <f t="shared" ref="C298:H298" si="11">SUM(C294:C297)</f>
        <v>223</v>
      </c>
      <c r="D298" s="87">
        <f t="shared" si="11"/>
        <v>223</v>
      </c>
      <c r="E298" s="87">
        <f t="shared" si="11"/>
        <v>35</v>
      </c>
      <c r="F298" s="76">
        <f t="shared" si="11"/>
        <v>615</v>
      </c>
      <c r="G298" s="76">
        <f t="shared" si="11"/>
        <v>615</v>
      </c>
      <c r="H298" s="76">
        <f t="shared" si="11"/>
        <v>266</v>
      </c>
      <c r="I298" s="2"/>
      <c r="J298" s="2"/>
      <c r="K298" s="2"/>
    </row>
    <row r="299" spans="1:11" x14ac:dyDescent="0.25">
      <c r="A299" s="2"/>
      <c r="B299" s="2"/>
      <c r="C299" s="97"/>
      <c r="D299" s="2"/>
      <c r="E299" s="2"/>
      <c r="F299" s="2"/>
      <c r="G299" s="2"/>
      <c r="H299" s="2"/>
      <c r="I299" s="2"/>
      <c r="J299" s="2"/>
      <c r="K299" s="2"/>
    </row>
    <row r="300" spans="1:11" ht="15.75" x14ac:dyDescent="0.25">
      <c r="A300" s="2"/>
      <c r="B300" s="179" t="s">
        <v>291</v>
      </c>
      <c r="C300" s="179"/>
      <c r="D300" s="179"/>
      <c r="E300" s="179"/>
      <c r="F300" s="179"/>
      <c r="G300" s="179"/>
      <c r="H300" s="179"/>
      <c r="I300" s="179"/>
      <c r="J300" s="2"/>
      <c r="K300" s="2"/>
    </row>
    <row r="301" spans="1:11" ht="15.75" x14ac:dyDescent="0.25">
      <c r="A301" s="2"/>
      <c r="B301" s="2"/>
      <c r="C301" s="2"/>
      <c r="D301" s="2"/>
      <c r="E301" s="2"/>
      <c r="F301" s="2"/>
      <c r="G301" s="180" t="s">
        <v>46</v>
      </c>
      <c r="H301" s="180"/>
      <c r="I301" s="2"/>
      <c r="J301" s="2"/>
      <c r="K301" s="2"/>
    </row>
    <row r="302" spans="1:1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ht="15.75" x14ac:dyDescent="0.25">
      <c r="A303" s="2"/>
      <c r="B303" s="2"/>
      <c r="C303" s="2"/>
      <c r="D303" s="2"/>
      <c r="E303" s="2"/>
      <c r="F303" s="176"/>
      <c r="G303" s="176"/>
      <c r="H303" s="6"/>
      <c r="I303" s="6"/>
      <c r="J303" s="85"/>
      <c r="K303" s="2"/>
    </row>
    <row r="304" spans="1:11" ht="15.75" x14ac:dyDescent="0.25">
      <c r="A304" s="2"/>
      <c r="B304" s="2"/>
      <c r="C304" s="2"/>
      <c r="D304" s="2"/>
      <c r="E304" s="2"/>
      <c r="F304" s="176"/>
      <c r="G304" s="176"/>
      <c r="H304" s="6"/>
      <c r="I304" s="86"/>
      <c r="J304" s="85"/>
      <c r="K304" s="2"/>
    </row>
    <row r="305" spans="1:11" ht="15.75" x14ac:dyDescent="0.25">
      <c r="A305" s="2"/>
      <c r="B305" s="2"/>
      <c r="C305" s="2"/>
      <c r="D305" s="2"/>
      <c r="E305" s="2"/>
      <c r="F305" s="86"/>
      <c r="G305" s="86"/>
      <c r="H305" s="86"/>
      <c r="I305" s="86"/>
      <c r="J305" s="85"/>
      <c r="K305" s="2"/>
    </row>
    <row r="306" spans="1:11" ht="15.75" x14ac:dyDescent="0.25">
      <c r="A306" s="2"/>
      <c r="B306" s="2"/>
      <c r="C306" s="2"/>
      <c r="D306" s="2"/>
      <c r="E306" s="2"/>
      <c r="F306" s="85"/>
      <c r="G306" s="85"/>
      <c r="H306" s="85"/>
      <c r="I306" s="85"/>
      <c r="J306" s="85"/>
      <c r="K306" s="2"/>
    </row>
    <row r="307" spans="1:11" ht="15.75" x14ac:dyDescent="0.25">
      <c r="A307" s="2"/>
      <c r="B307" s="2"/>
      <c r="C307" s="2"/>
      <c r="D307" s="2"/>
      <c r="E307" s="2"/>
      <c r="F307" s="85"/>
      <c r="G307" s="85"/>
      <c r="H307" s="85"/>
      <c r="I307" s="85"/>
      <c r="J307" s="85"/>
      <c r="K307" s="2"/>
    </row>
    <row r="308" spans="1:11" ht="15.75" x14ac:dyDescent="0.25">
      <c r="A308" s="2"/>
      <c r="B308" s="2"/>
      <c r="C308" s="2"/>
      <c r="D308" s="2"/>
      <c r="E308" s="2"/>
      <c r="F308" s="85"/>
      <c r="G308" s="85"/>
      <c r="H308" s="85"/>
      <c r="I308" s="85"/>
      <c r="J308" s="85"/>
      <c r="K308" s="2"/>
    </row>
    <row r="309" spans="1:1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ht="15.75" x14ac:dyDescent="0.25">
      <c r="A315" s="2"/>
      <c r="B315" s="223" t="s">
        <v>50</v>
      </c>
      <c r="C315" s="223"/>
      <c r="D315" s="223"/>
      <c r="E315" s="223"/>
      <c r="F315" s="223"/>
      <c r="G315" s="223"/>
      <c r="H315" s="223"/>
      <c r="I315" s="2"/>
      <c r="J315" s="2"/>
      <c r="K315" s="2"/>
    </row>
    <row r="316" spans="1:11" ht="10.5" customHeight="1" x14ac:dyDescent="0.25">
      <c r="A316" s="2"/>
      <c r="B316" s="23"/>
      <c r="C316" s="4"/>
      <c r="D316" s="4"/>
      <c r="E316" s="4"/>
      <c r="F316" s="4"/>
      <c r="G316" s="4"/>
      <c r="H316" s="4"/>
      <c r="I316" s="4"/>
      <c r="J316" s="4"/>
      <c r="K316" s="4"/>
    </row>
    <row r="317" spans="1:11" ht="15.75" x14ac:dyDescent="0.25">
      <c r="A317" s="2"/>
      <c r="B317" s="197" t="s">
        <v>293</v>
      </c>
      <c r="C317" s="197"/>
      <c r="D317" s="197"/>
      <c r="E317" s="197"/>
      <c r="F317" s="197"/>
      <c r="G317" s="4"/>
      <c r="H317" s="4"/>
      <c r="I317" s="4"/>
      <c r="J317" s="4"/>
      <c r="K317" s="4"/>
    </row>
    <row r="318" spans="1:11" ht="15.75" x14ac:dyDescent="0.25">
      <c r="A318" s="2"/>
      <c r="B318" s="23" t="s">
        <v>49</v>
      </c>
      <c r="C318" s="4"/>
      <c r="D318" s="4"/>
      <c r="E318" s="4"/>
      <c r="F318" s="4"/>
      <c r="G318" s="4"/>
      <c r="H318" s="4"/>
      <c r="I318" s="4"/>
      <c r="J318" s="4"/>
      <c r="K318" s="4"/>
    </row>
    <row r="319" spans="1:11" ht="15.75" x14ac:dyDescent="0.25">
      <c r="A319" s="2"/>
      <c r="B319" s="4"/>
      <c r="C319" s="4"/>
      <c r="D319" s="4"/>
      <c r="E319" s="4"/>
      <c r="F319" s="4"/>
      <c r="G319" s="5" t="s">
        <v>48</v>
      </c>
      <c r="H319" s="4"/>
      <c r="I319" s="4"/>
      <c r="J319" s="4"/>
      <c r="K319" s="4"/>
    </row>
    <row r="320" spans="1:11" ht="15.75" x14ac:dyDescent="0.25">
      <c r="A320" s="2"/>
      <c r="B320" s="100"/>
      <c r="C320" s="4"/>
      <c r="D320" s="4"/>
      <c r="E320" s="4"/>
      <c r="F320" s="4"/>
      <c r="G320" s="4"/>
      <c r="H320" s="4"/>
      <c r="I320" s="4"/>
      <c r="J320" s="4"/>
      <c r="K320" s="4"/>
    </row>
    <row r="321" spans="1:11" ht="15" customHeight="1" x14ac:dyDescent="0.25">
      <c r="A321" s="2"/>
      <c r="B321" s="198" t="s">
        <v>24</v>
      </c>
      <c r="C321" s="184" t="s">
        <v>109</v>
      </c>
      <c r="D321" s="185"/>
      <c r="E321" s="186"/>
      <c r="F321" s="184" t="s">
        <v>294</v>
      </c>
      <c r="G321" s="185"/>
      <c r="H321" s="186"/>
      <c r="I321" s="4"/>
      <c r="J321" s="4"/>
      <c r="K321" s="4"/>
    </row>
    <row r="322" spans="1:11" ht="15" customHeight="1" x14ac:dyDescent="0.25">
      <c r="A322" s="2"/>
      <c r="B322" s="198"/>
      <c r="C322" s="187"/>
      <c r="D322" s="188"/>
      <c r="E322" s="189"/>
      <c r="F322" s="187"/>
      <c r="G322" s="188"/>
      <c r="H322" s="189"/>
      <c r="I322" s="4"/>
      <c r="J322" s="4"/>
      <c r="K322" s="4"/>
    </row>
    <row r="323" spans="1:11" ht="15.75" x14ac:dyDescent="0.25">
      <c r="A323" s="2"/>
      <c r="B323" s="198"/>
      <c r="C323" s="44" t="s">
        <v>2</v>
      </c>
      <c r="D323" s="44" t="s">
        <v>3</v>
      </c>
      <c r="E323" s="44" t="s">
        <v>30</v>
      </c>
      <c r="F323" s="44" t="s">
        <v>2</v>
      </c>
      <c r="G323" s="44" t="s">
        <v>3</v>
      </c>
      <c r="H323" s="44" t="s">
        <v>30</v>
      </c>
      <c r="I323" s="4"/>
      <c r="J323" s="4"/>
      <c r="K323" s="4"/>
    </row>
    <row r="324" spans="1:11" ht="15.75" x14ac:dyDescent="0.25">
      <c r="A324" s="2"/>
      <c r="B324" s="90" t="s">
        <v>5</v>
      </c>
      <c r="C324" s="57">
        <v>280</v>
      </c>
      <c r="D324" s="57">
        <v>280</v>
      </c>
      <c r="E324" s="57">
        <v>13</v>
      </c>
      <c r="F324" s="57">
        <v>265</v>
      </c>
      <c r="G324" s="57">
        <v>265</v>
      </c>
      <c r="H324" s="57">
        <v>0</v>
      </c>
      <c r="I324" s="4"/>
      <c r="J324" s="4"/>
      <c r="K324" s="4"/>
    </row>
    <row r="325" spans="1:11" ht="15.75" x14ac:dyDescent="0.25">
      <c r="A325" s="2"/>
      <c r="B325" s="99" t="s">
        <v>16</v>
      </c>
      <c r="C325" s="57">
        <v>15</v>
      </c>
      <c r="D325" s="57">
        <v>15</v>
      </c>
      <c r="E325" s="57">
        <v>0</v>
      </c>
      <c r="F325" s="57">
        <v>12</v>
      </c>
      <c r="G325" s="57">
        <v>12</v>
      </c>
      <c r="H325" s="57">
        <v>0</v>
      </c>
      <c r="I325" s="4"/>
      <c r="J325" s="4"/>
      <c r="K325" s="4"/>
    </row>
    <row r="326" spans="1:11" ht="15.75" x14ac:dyDescent="0.25">
      <c r="A326" s="2"/>
      <c r="B326" s="78" t="s">
        <v>47</v>
      </c>
      <c r="C326" s="87">
        <v>220</v>
      </c>
      <c r="D326" s="87">
        <v>220</v>
      </c>
      <c r="E326" s="87">
        <v>0</v>
      </c>
      <c r="F326" s="76">
        <f>SUM(F324:F325)</f>
        <v>277</v>
      </c>
      <c r="G326" s="76">
        <f>SUM(G324:G325)</f>
        <v>277</v>
      </c>
      <c r="H326" s="76">
        <f>SUM(H324:H325)</f>
        <v>0</v>
      </c>
      <c r="I326" s="4"/>
      <c r="J326" s="4"/>
      <c r="K326" s="4"/>
    </row>
    <row r="327" spans="1:11" ht="15.75" x14ac:dyDescent="0.25">
      <c r="A327" s="2"/>
      <c r="B327" s="223" t="s">
        <v>51</v>
      </c>
      <c r="C327" s="223"/>
      <c r="D327" s="223"/>
      <c r="E327" s="223"/>
      <c r="F327" s="223"/>
      <c r="G327" s="223"/>
      <c r="H327" s="223"/>
      <c r="I327" s="2"/>
      <c r="J327" s="2"/>
      <c r="K327" s="2"/>
    </row>
    <row r="328" spans="1:11" ht="15.75" x14ac:dyDescent="0.25">
      <c r="A328" s="2"/>
      <c r="B328" s="23"/>
      <c r="C328" s="4"/>
      <c r="D328" s="4"/>
      <c r="E328" s="4"/>
      <c r="F328" s="4"/>
      <c r="G328" s="4"/>
      <c r="H328" s="4"/>
      <c r="I328" s="4"/>
      <c r="J328" s="4"/>
      <c r="K328" s="2"/>
    </row>
    <row r="329" spans="1:11" ht="15.75" x14ac:dyDescent="0.25">
      <c r="A329" s="2"/>
      <c r="B329" s="197" t="s">
        <v>295</v>
      </c>
      <c r="C329" s="197"/>
      <c r="D329" s="197"/>
      <c r="E329" s="197"/>
      <c r="F329" s="197"/>
      <c r="G329" s="4"/>
      <c r="H329" s="4"/>
      <c r="I329" s="4"/>
      <c r="J329" s="4"/>
      <c r="K329" s="2"/>
    </row>
    <row r="330" spans="1:11" ht="15.75" x14ac:dyDescent="0.25">
      <c r="A330" s="2"/>
      <c r="B330" s="23" t="s">
        <v>52</v>
      </c>
      <c r="C330" s="4"/>
      <c r="D330" s="4"/>
      <c r="E330" s="4"/>
      <c r="F330" s="4"/>
      <c r="G330" s="4"/>
      <c r="H330" s="4"/>
      <c r="I330" s="4"/>
      <c r="J330" s="4"/>
      <c r="K330" s="2"/>
    </row>
    <row r="331" spans="1:11" ht="15.75" x14ac:dyDescent="0.25">
      <c r="A331" s="2"/>
      <c r="B331" s="4"/>
      <c r="C331" s="4"/>
      <c r="D331" s="4"/>
      <c r="E331" s="4"/>
      <c r="F331" s="4"/>
      <c r="G331" s="5" t="s">
        <v>53</v>
      </c>
      <c r="H331" s="4"/>
      <c r="I331" s="4"/>
      <c r="J331" s="4"/>
      <c r="K331" s="2"/>
    </row>
    <row r="332" spans="1:11" ht="15.75" x14ac:dyDescent="0.25">
      <c r="A332" s="2"/>
      <c r="B332" s="100"/>
      <c r="C332" s="4"/>
      <c r="D332" s="4"/>
      <c r="E332" s="4"/>
      <c r="F332" s="4"/>
      <c r="G332" s="4"/>
      <c r="H332" s="4"/>
      <c r="I332" s="4"/>
      <c r="J332" s="4"/>
      <c r="K332" s="2"/>
    </row>
    <row r="333" spans="1:11" x14ac:dyDescent="0.25">
      <c r="A333" s="2"/>
      <c r="B333" s="198" t="s">
        <v>24</v>
      </c>
      <c r="C333" s="234" t="s">
        <v>109</v>
      </c>
      <c r="D333" s="235"/>
      <c r="E333" s="236"/>
      <c r="F333" s="234" t="s">
        <v>294</v>
      </c>
      <c r="G333" s="235"/>
      <c r="H333" s="236"/>
      <c r="I333" s="4"/>
      <c r="J333" s="4"/>
      <c r="K333" s="2"/>
    </row>
    <row r="334" spans="1:11" x14ac:dyDescent="0.25">
      <c r="A334" s="2"/>
      <c r="B334" s="198"/>
      <c r="C334" s="237"/>
      <c r="D334" s="238"/>
      <c r="E334" s="239"/>
      <c r="F334" s="237"/>
      <c r="G334" s="238"/>
      <c r="H334" s="239"/>
      <c r="I334" s="4"/>
      <c r="J334" s="4"/>
      <c r="K334" s="2"/>
    </row>
    <row r="335" spans="1:11" ht="15.75" x14ac:dyDescent="0.25">
      <c r="A335" s="2"/>
      <c r="B335" s="198"/>
      <c r="C335" s="44" t="s">
        <v>2</v>
      </c>
      <c r="D335" s="44" t="s">
        <v>3</v>
      </c>
      <c r="E335" s="44" t="s">
        <v>30</v>
      </c>
      <c r="F335" s="44" t="s">
        <v>2</v>
      </c>
      <c r="G335" s="44" t="s">
        <v>3</v>
      </c>
      <c r="H335" s="44" t="s">
        <v>30</v>
      </c>
      <c r="I335" s="4"/>
      <c r="J335" s="4"/>
      <c r="K335" s="2"/>
    </row>
    <row r="336" spans="1:11" ht="15.75" x14ac:dyDescent="0.25">
      <c r="A336" s="2"/>
      <c r="B336" s="99" t="s">
        <v>5</v>
      </c>
      <c r="C336" s="57">
        <v>130</v>
      </c>
      <c r="D336" s="57">
        <v>130</v>
      </c>
      <c r="E336" s="57">
        <v>0</v>
      </c>
      <c r="F336" s="57">
        <v>155</v>
      </c>
      <c r="G336" s="57">
        <v>155</v>
      </c>
      <c r="H336" s="57">
        <v>0</v>
      </c>
      <c r="I336" s="4"/>
      <c r="J336" s="4"/>
      <c r="K336" s="2"/>
    </row>
    <row r="337" spans="1:11" ht="15.75" x14ac:dyDescent="0.25">
      <c r="A337" s="2"/>
      <c r="B337" s="99" t="s">
        <v>18</v>
      </c>
      <c r="C337" s="57">
        <v>0</v>
      </c>
      <c r="D337" s="57">
        <v>0</v>
      </c>
      <c r="E337" s="57">
        <v>0</v>
      </c>
      <c r="F337" s="57">
        <v>10</v>
      </c>
      <c r="G337" s="57">
        <v>10</v>
      </c>
      <c r="H337" s="57">
        <v>0</v>
      </c>
      <c r="I337" s="4"/>
      <c r="J337" s="4"/>
      <c r="K337" s="2"/>
    </row>
    <row r="338" spans="1:11" ht="15.75" x14ac:dyDescent="0.25">
      <c r="A338" s="2"/>
      <c r="B338" s="78" t="s">
        <v>47</v>
      </c>
      <c r="C338" s="87">
        <f>C337+C336</f>
        <v>130</v>
      </c>
      <c r="D338" s="102">
        <f t="shared" ref="D338:H338" si="12">D337+D336</f>
        <v>130</v>
      </c>
      <c r="E338" s="102">
        <f t="shared" si="12"/>
        <v>0</v>
      </c>
      <c r="F338" s="102">
        <f t="shared" si="12"/>
        <v>165</v>
      </c>
      <c r="G338" s="102">
        <f t="shared" si="12"/>
        <v>165</v>
      </c>
      <c r="H338" s="102">
        <f t="shared" si="12"/>
        <v>0</v>
      </c>
      <c r="I338" s="4"/>
      <c r="J338" s="4"/>
      <c r="K338" s="2"/>
    </row>
    <row r="339" spans="1:11" ht="15.75" x14ac:dyDescent="0.25">
      <c r="A339" s="2"/>
      <c r="B339" s="7"/>
      <c r="C339" s="88"/>
      <c r="D339" s="88"/>
      <c r="E339" s="88"/>
      <c r="F339" s="88"/>
      <c r="G339" s="88"/>
      <c r="H339" s="88"/>
      <c r="I339" s="4"/>
      <c r="J339" s="4"/>
      <c r="K339" s="2"/>
    </row>
    <row r="340" spans="1:11" ht="15.75" x14ac:dyDescent="0.25">
      <c r="A340" s="2"/>
      <c r="B340" s="223" t="s">
        <v>62</v>
      </c>
      <c r="C340" s="223"/>
      <c r="D340" s="223"/>
      <c r="E340" s="223"/>
      <c r="F340" s="223"/>
      <c r="G340" s="223"/>
      <c r="H340" s="223"/>
      <c r="I340" s="223"/>
      <c r="J340" s="2"/>
      <c r="K340" s="2"/>
    </row>
    <row r="341" spans="1:11" ht="15.75" x14ac:dyDescent="0.25">
      <c r="A341" s="2"/>
      <c r="B341" s="233" t="s">
        <v>296</v>
      </c>
      <c r="C341" s="233"/>
      <c r="D341" s="233"/>
      <c r="E341" s="233"/>
      <c r="F341" s="233"/>
      <c r="G341" s="233"/>
      <c r="H341" s="233"/>
      <c r="I341" s="233"/>
      <c r="J341" s="233"/>
      <c r="K341" s="2"/>
    </row>
    <row r="342" spans="1:1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ht="15.75" x14ac:dyDescent="0.25">
      <c r="A344" s="2"/>
      <c r="B344" s="23" t="s">
        <v>63</v>
      </c>
      <c r="C344" s="85"/>
      <c r="D344" s="85"/>
      <c r="E344" s="85"/>
      <c r="F344" s="85"/>
      <c r="G344" s="85"/>
      <c r="H344" s="85"/>
      <c r="I344" s="5" t="s">
        <v>54</v>
      </c>
      <c r="J344" s="2"/>
      <c r="K344" s="2"/>
    </row>
    <row r="345" spans="1:11" x14ac:dyDescent="0.25">
      <c r="A345" s="2"/>
      <c r="B345" s="198" t="s">
        <v>24</v>
      </c>
      <c r="C345" s="234" t="s">
        <v>109</v>
      </c>
      <c r="D345" s="235"/>
      <c r="E345" s="236"/>
      <c r="F345" s="234" t="s">
        <v>280</v>
      </c>
      <c r="G345" s="235"/>
      <c r="H345" s="236"/>
      <c r="I345" s="2"/>
      <c r="J345" s="2"/>
      <c r="K345" s="2"/>
    </row>
    <row r="346" spans="1:11" x14ac:dyDescent="0.25">
      <c r="A346" s="2"/>
      <c r="B346" s="198"/>
      <c r="C346" s="237"/>
      <c r="D346" s="238"/>
      <c r="E346" s="239"/>
      <c r="F346" s="237"/>
      <c r="G346" s="238"/>
      <c r="H346" s="239"/>
      <c r="I346" s="2"/>
      <c r="J346" s="2"/>
      <c r="K346" s="2"/>
    </row>
    <row r="347" spans="1:11" ht="15.75" x14ac:dyDescent="0.25">
      <c r="A347" s="2"/>
      <c r="B347" s="198"/>
      <c r="C347" s="44" t="s">
        <v>2</v>
      </c>
      <c r="D347" s="44" t="s">
        <v>3</v>
      </c>
      <c r="E347" s="44" t="s">
        <v>30</v>
      </c>
      <c r="F347" s="44" t="s">
        <v>2</v>
      </c>
      <c r="G347" s="44" t="s">
        <v>3</v>
      </c>
      <c r="H347" s="44" t="s">
        <v>30</v>
      </c>
      <c r="I347" s="2"/>
      <c r="J347" s="2"/>
      <c r="K347" s="2"/>
    </row>
    <row r="348" spans="1:11" ht="15.75" x14ac:dyDescent="0.25">
      <c r="A348" s="2"/>
      <c r="B348" s="90" t="s">
        <v>5</v>
      </c>
      <c r="C348" s="57">
        <v>6</v>
      </c>
      <c r="D348" s="57">
        <v>30</v>
      </c>
      <c r="E348" s="57">
        <v>0</v>
      </c>
      <c r="F348" s="57">
        <v>17</v>
      </c>
      <c r="G348" s="57">
        <v>85</v>
      </c>
      <c r="H348" s="57">
        <v>0</v>
      </c>
      <c r="I348" s="2"/>
      <c r="J348" s="2"/>
      <c r="K348" s="2"/>
    </row>
    <row r="349" spans="1:11" ht="15.75" x14ac:dyDescent="0.25">
      <c r="A349" s="2"/>
      <c r="B349" s="90" t="s">
        <v>14</v>
      </c>
      <c r="C349" s="57">
        <v>5</v>
      </c>
      <c r="D349" s="57">
        <v>25</v>
      </c>
      <c r="E349" s="57">
        <v>0</v>
      </c>
      <c r="F349" s="57">
        <v>3</v>
      </c>
      <c r="G349" s="57">
        <v>15</v>
      </c>
      <c r="H349" s="57">
        <v>0</v>
      </c>
      <c r="I349" s="2"/>
      <c r="J349" s="2"/>
      <c r="K349" s="2"/>
    </row>
    <row r="350" spans="1:11" ht="15.75" x14ac:dyDescent="0.25">
      <c r="A350" s="2"/>
      <c r="B350" s="90" t="s">
        <v>18</v>
      </c>
      <c r="C350" s="57">
        <v>0</v>
      </c>
      <c r="D350" s="57">
        <v>0</v>
      </c>
      <c r="E350" s="57">
        <v>0</v>
      </c>
      <c r="F350" s="57">
        <v>4</v>
      </c>
      <c r="G350" s="57">
        <v>20</v>
      </c>
      <c r="H350" s="57">
        <v>0</v>
      </c>
      <c r="I350" s="2"/>
      <c r="J350" s="2"/>
      <c r="K350" s="2"/>
    </row>
    <row r="351" spans="1:11" ht="15.75" x14ac:dyDescent="0.25">
      <c r="A351" s="2"/>
      <c r="B351" s="78" t="s">
        <v>47</v>
      </c>
      <c r="C351" s="87">
        <v>21</v>
      </c>
      <c r="D351" s="87">
        <f>SUM(D348:D350)</f>
        <v>55</v>
      </c>
      <c r="E351" s="87">
        <v>0</v>
      </c>
      <c r="F351" s="76">
        <f>SUM(F348:F350)</f>
        <v>24</v>
      </c>
      <c r="G351" s="76">
        <f>SUM(G348:G350)</f>
        <v>120</v>
      </c>
      <c r="H351" s="76">
        <f>SUM(H348:H350)</f>
        <v>0</v>
      </c>
      <c r="I351" s="2"/>
      <c r="J351" s="2"/>
      <c r="K351" s="2"/>
    </row>
    <row r="352" spans="1:11" ht="15.75" x14ac:dyDescent="0.25">
      <c r="A352" s="2"/>
      <c r="B352" s="2"/>
      <c r="C352" s="223" t="s">
        <v>64</v>
      </c>
      <c r="D352" s="223"/>
      <c r="E352" s="223"/>
      <c r="F352" s="223"/>
      <c r="G352" s="223"/>
      <c r="H352" s="223"/>
      <c r="I352" s="223"/>
      <c r="J352" s="223"/>
      <c r="K352" s="2"/>
    </row>
    <row r="353" spans="1:11" ht="15.75" x14ac:dyDescent="0.25">
      <c r="A353" s="2"/>
      <c r="B353" s="197" t="s">
        <v>297</v>
      </c>
      <c r="C353" s="197"/>
      <c r="D353" s="197"/>
      <c r="E353" s="197"/>
      <c r="F353" s="197"/>
      <c r="G353" s="197"/>
      <c r="H353" s="197"/>
      <c r="I353" s="4"/>
      <c r="J353" s="2"/>
      <c r="K353" s="2"/>
    </row>
    <row r="354" spans="1:11" ht="15.75" x14ac:dyDescent="0.25">
      <c r="A354" s="2"/>
      <c r="B354" s="196"/>
      <c r="C354" s="196"/>
      <c r="D354" s="196"/>
      <c r="E354" s="196"/>
      <c r="F354" s="196"/>
      <c r="G354" s="196"/>
      <c r="H354" s="196"/>
      <c r="I354" s="4"/>
      <c r="J354" s="2"/>
      <c r="K354" s="2"/>
    </row>
    <row r="355" spans="1:11" x14ac:dyDescent="0.25">
      <c r="A355" s="2"/>
      <c r="B355" s="224" t="s">
        <v>24</v>
      </c>
      <c r="C355" s="227" t="s">
        <v>109</v>
      </c>
      <c r="D355" s="228"/>
      <c r="E355" s="229"/>
      <c r="F355" s="227" t="s">
        <v>280</v>
      </c>
      <c r="G355" s="228"/>
      <c r="H355" s="229"/>
      <c r="I355" s="4"/>
      <c r="J355" s="2"/>
      <c r="K355" s="2"/>
    </row>
    <row r="356" spans="1:11" x14ac:dyDescent="0.25">
      <c r="A356" s="2"/>
      <c r="B356" s="225"/>
      <c r="C356" s="230"/>
      <c r="D356" s="231"/>
      <c r="E356" s="232"/>
      <c r="F356" s="230"/>
      <c r="G356" s="231"/>
      <c r="H356" s="232"/>
      <c r="I356" s="4"/>
      <c r="J356" s="2"/>
      <c r="K356" s="2"/>
    </row>
    <row r="357" spans="1:11" ht="15.75" x14ac:dyDescent="0.25">
      <c r="A357" s="2"/>
      <c r="B357" s="226"/>
      <c r="C357" s="44" t="s">
        <v>2</v>
      </c>
      <c r="D357" s="44" t="s">
        <v>3</v>
      </c>
      <c r="E357" s="44" t="s">
        <v>30</v>
      </c>
      <c r="F357" s="44" t="s">
        <v>2</v>
      </c>
      <c r="G357" s="44" t="s">
        <v>3</v>
      </c>
      <c r="H357" s="44" t="s">
        <v>30</v>
      </c>
      <c r="I357" s="4"/>
      <c r="J357" s="2"/>
      <c r="K357" s="2"/>
    </row>
    <row r="358" spans="1:11" ht="15.75" x14ac:dyDescent="0.25">
      <c r="A358" s="2"/>
      <c r="B358" s="99" t="s">
        <v>5</v>
      </c>
      <c r="C358" s="57">
        <v>241</v>
      </c>
      <c r="D358" s="57">
        <v>1680</v>
      </c>
      <c r="E358" s="57">
        <v>0</v>
      </c>
      <c r="F358" s="57">
        <v>28</v>
      </c>
      <c r="G358" s="57">
        <v>196</v>
      </c>
      <c r="H358" s="57">
        <v>0</v>
      </c>
      <c r="I358" s="4"/>
      <c r="J358" s="2"/>
      <c r="K358" s="2"/>
    </row>
    <row r="359" spans="1:11" ht="15.75" x14ac:dyDescent="0.25">
      <c r="A359" s="2"/>
      <c r="B359" s="99" t="s">
        <v>17</v>
      </c>
      <c r="C359" s="57">
        <v>20</v>
      </c>
      <c r="D359" s="57">
        <v>140</v>
      </c>
      <c r="E359" s="57">
        <v>0</v>
      </c>
      <c r="F359" s="57">
        <v>10</v>
      </c>
      <c r="G359" s="57">
        <v>70</v>
      </c>
      <c r="H359" s="57">
        <v>0</v>
      </c>
      <c r="I359" s="4"/>
      <c r="J359" s="2"/>
      <c r="K359" s="2"/>
    </row>
    <row r="360" spans="1:11" ht="15.75" x14ac:dyDescent="0.25">
      <c r="A360" s="2"/>
      <c r="B360" s="78" t="s">
        <v>47</v>
      </c>
      <c r="C360" s="87">
        <f>SUM(C358:C359)</f>
        <v>261</v>
      </c>
      <c r="D360" s="87">
        <f>SUM(D358:D359)</f>
        <v>1820</v>
      </c>
      <c r="E360" s="87">
        <v>0</v>
      </c>
      <c r="F360" s="76">
        <f>SUM(F358:F359)</f>
        <v>38</v>
      </c>
      <c r="G360" s="76">
        <f>SUM(G358:G359)</f>
        <v>266</v>
      </c>
      <c r="H360" s="76">
        <f>SUM(H358:H359)</f>
        <v>0</v>
      </c>
      <c r="I360" s="4"/>
      <c r="J360" s="2"/>
      <c r="K360" s="2"/>
    </row>
    <row r="361" spans="1:11" ht="15.75" x14ac:dyDescent="0.25">
      <c r="A361" s="2"/>
      <c r="B361" s="23"/>
      <c r="C361" s="23"/>
      <c r="D361" s="23"/>
      <c r="E361" s="23"/>
      <c r="F361" s="23"/>
      <c r="G361" s="23"/>
      <c r="H361" s="23"/>
      <c r="I361" s="4"/>
      <c r="J361" s="2"/>
      <c r="K361" s="2"/>
    </row>
    <row r="362" spans="1:11" ht="15.75" x14ac:dyDescent="0.25">
      <c r="A362" s="2"/>
      <c r="B362" s="3"/>
      <c r="C362" s="4"/>
      <c r="D362" s="4"/>
      <c r="E362" s="4"/>
      <c r="F362" s="4"/>
      <c r="G362" s="4"/>
      <c r="H362" s="4"/>
      <c r="I362" s="4"/>
      <c r="J362" s="2"/>
      <c r="K362" s="2"/>
    </row>
    <row r="363" spans="1:11" ht="15.75" x14ac:dyDescent="0.25">
      <c r="A363" s="2"/>
      <c r="B363" s="23"/>
      <c r="C363" s="223" t="s">
        <v>65</v>
      </c>
      <c r="D363" s="223"/>
      <c r="E363" s="223"/>
      <c r="F363" s="223"/>
      <c r="G363" s="223"/>
      <c r="H363" s="223"/>
      <c r="I363" s="223"/>
      <c r="J363" s="223"/>
      <c r="K363" s="2"/>
    </row>
    <row r="364" spans="1:11" ht="15.75" x14ac:dyDescent="0.25">
      <c r="A364" s="2"/>
      <c r="B364" s="197" t="s">
        <v>298</v>
      </c>
      <c r="C364" s="197"/>
      <c r="D364" s="197"/>
      <c r="E364" s="197"/>
      <c r="F364" s="197"/>
      <c r="G364" s="197"/>
      <c r="H364" s="197"/>
      <c r="I364" s="4"/>
      <c r="J364" s="2"/>
      <c r="K364" s="2"/>
    </row>
    <row r="365" spans="1:11" ht="15.75" x14ac:dyDescent="0.25">
      <c r="A365" s="2"/>
      <c r="B365" s="23" t="s">
        <v>57</v>
      </c>
      <c r="C365" s="101"/>
      <c r="D365" s="101"/>
      <c r="E365" s="101"/>
      <c r="F365" s="101"/>
      <c r="G365" s="101"/>
      <c r="H365" s="101"/>
      <c r="I365" s="4"/>
      <c r="J365" s="2"/>
      <c r="K365" s="2"/>
    </row>
    <row r="366" spans="1:11" ht="15.75" x14ac:dyDescent="0.25">
      <c r="A366" s="2"/>
      <c r="B366" s="100"/>
      <c r="C366" s="101"/>
      <c r="D366" s="101"/>
      <c r="E366" s="101"/>
      <c r="F366" s="101"/>
      <c r="G366" s="101"/>
      <c r="H366" s="5" t="s">
        <v>56</v>
      </c>
      <c r="I366" s="4"/>
      <c r="J366" s="2"/>
      <c r="K366" s="2"/>
    </row>
    <row r="367" spans="1:11" x14ac:dyDescent="0.25">
      <c r="A367" s="2"/>
      <c r="B367" s="224" t="s">
        <v>24</v>
      </c>
      <c r="C367" s="227" t="s">
        <v>109</v>
      </c>
      <c r="D367" s="228"/>
      <c r="E367" s="229"/>
      <c r="F367" s="227" t="s">
        <v>280</v>
      </c>
      <c r="G367" s="228"/>
      <c r="H367" s="229"/>
      <c r="I367" s="4"/>
      <c r="J367" s="2"/>
      <c r="K367" s="2"/>
    </row>
    <row r="368" spans="1:11" x14ac:dyDescent="0.25">
      <c r="A368" s="2"/>
      <c r="B368" s="225"/>
      <c r="C368" s="230"/>
      <c r="D368" s="231"/>
      <c r="E368" s="232"/>
      <c r="F368" s="230"/>
      <c r="G368" s="231"/>
      <c r="H368" s="232"/>
      <c r="I368" s="4"/>
      <c r="J368" s="2"/>
      <c r="K368" s="2"/>
    </row>
    <row r="369" spans="1:11" ht="15.75" x14ac:dyDescent="0.25">
      <c r="A369" s="2"/>
      <c r="B369" s="226"/>
      <c r="C369" s="44" t="s">
        <v>2</v>
      </c>
      <c r="D369" s="44" t="s">
        <v>3</v>
      </c>
      <c r="E369" s="44" t="s">
        <v>30</v>
      </c>
      <c r="F369" s="44" t="s">
        <v>2</v>
      </c>
      <c r="G369" s="44" t="s">
        <v>3</v>
      </c>
      <c r="H369" s="44" t="s">
        <v>30</v>
      </c>
      <c r="I369" s="4"/>
      <c r="J369" s="2"/>
      <c r="K369" s="2"/>
    </row>
    <row r="370" spans="1:11" ht="15.75" x14ac:dyDescent="0.25">
      <c r="A370" s="2"/>
      <c r="B370" s="99" t="s">
        <v>5</v>
      </c>
      <c r="C370" s="57">
        <v>2089</v>
      </c>
      <c r="D370" s="57">
        <v>4197</v>
      </c>
      <c r="E370" s="57">
        <v>0</v>
      </c>
      <c r="F370" s="57">
        <v>223</v>
      </c>
      <c r="G370" s="57">
        <v>497</v>
      </c>
      <c r="H370" s="57">
        <v>0</v>
      </c>
      <c r="I370" s="4"/>
      <c r="J370" s="2"/>
      <c r="K370" s="2"/>
    </row>
    <row r="371" spans="1:11" ht="15.75" x14ac:dyDescent="0.25">
      <c r="A371" s="2"/>
      <c r="B371" s="99" t="s">
        <v>14</v>
      </c>
      <c r="C371" s="57">
        <v>714</v>
      </c>
      <c r="D371" s="57">
        <v>1704</v>
      </c>
      <c r="E371" s="57">
        <v>61</v>
      </c>
      <c r="F371" s="57">
        <v>411</v>
      </c>
      <c r="G371" s="57">
        <v>822</v>
      </c>
      <c r="H371" s="57">
        <v>0</v>
      </c>
      <c r="I371" s="4"/>
      <c r="J371" s="2"/>
      <c r="K371" s="2"/>
    </row>
    <row r="372" spans="1:11" ht="15.75" x14ac:dyDescent="0.25">
      <c r="A372" s="2"/>
      <c r="B372" s="99" t="s">
        <v>17</v>
      </c>
      <c r="C372" s="57">
        <v>0</v>
      </c>
      <c r="D372" s="57">
        <v>0</v>
      </c>
      <c r="E372" s="57">
        <v>0</v>
      </c>
      <c r="F372" s="57">
        <v>15</v>
      </c>
      <c r="G372" s="57">
        <v>30</v>
      </c>
      <c r="H372" s="57">
        <v>0</v>
      </c>
      <c r="I372" s="4"/>
      <c r="J372" s="2"/>
      <c r="K372" s="2"/>
    </row>
    <row r="373" spans="1:11" ht="15.75" x14ac:dyDescent="0.25">
      <c r="A373" s="2"/>
      <c r="B373" s="99" t="s">
        <v>16</v>
      </c>
      <c r="C373" s="57">
        <v>160</v>
      </c>
      <c r="D373" s="57">
        <v>320</v>
      </c>
      <c r="E373" s="57">
        <v>0</v>
      </c>
      <c r="F373" s="57">
        <v>0</v>
      </c>
      <c r="G373" s="57">
        <v>0</v>
      </c>
      <c r="H373" s="57">
        <v>0</v>
      </c>
      <c r="I373" s="4"/>
      <c r="J373" s="2"/>
      <c r="K373" s="2"/>
    </row>
    <row r="374" spans="1:11" ht="15.75" x14ac:dyDescent="0.25">
      <c r="A374" s="2"/>
      <c r="B374" s="78" t="s">
        <v>47</v>
      </c>
      <c r="C374" s="87">
        <f>SUM(C370:C373)</f>
        <v>2963</v>
      </c>
      <c r="D374" s="87">
        <f>SUM(D370:D373)</f>
        <v>6221</v>
      </c>
      <c r="E374" s="87">
        <v>5</v>
      </c>
      <c r="F374" s="76">
        <f>SUM(F370:F373)</f>
        <v>649</v>
      </c>
      <c r="G374" s="76">
        <f>SUM(G370:G373)</f>
        <v>1349</v>
      </c>
      <c r="H374" s="76">
        <f>SUM(H370:H373)</f>
        <v>0</v>
      </c>
      <c r="I374" s="4"/>
      <c r="J374" s="2"/>
      <c r="K374" s="2"/>
    </row>
    <row r="375" spans="1:1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ht="15.75" x14ac:dyDescent="0.25">
      <c r="A376" s="2"/>
      <c r="B376" s="178" t="s">
        <v>299</v>
      </c>
      <c r="C376" s="178"/>
      <c r="D376" s="178"/>
      <c r="E376" s="178"/>
      <c r="F376" s="178"/>
      <c r="G376" s="178"/>
      <c r="H376" s="178"/>
      <c r="I376" s="178"/>
      <c r="J376" s="178"/>
      <c r="K376" s="2"/>
    </row>
    <row r="377" spans="1:11" ht="15.75" x14ac:dyDescent="0.25">
      <c r="A377" s="2"/>
      <c r="B377" s="2"/>
      <c r="C377" s="2"/>
      <c r="D377" s="2"/>
      <c r="E377" s="2"/>
      <c r="F377" s="2"/>
      <c r="G377" s="2"/>
      <c r="H377" s="2"/>
      <c r="I377" s="177"/>
      <c r="J377" s="177"/>
      <c r="K377" s="177"/>
    </row>
    <row r="378" spans="1:1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ht="15.75" x14ac:dyDescent="0.25">
      <c r="A379" s="2"/>
      <c r="B379" s="2"/>
      <c r="C379" s="2"/>
      <c r="D379" s="2"/>
      <c r="E379" s="2"/>
      <c r="F379" s="2"/>
      <c r="G379" s="177" t="s">
        <v>55</v>
      </c>
      <c r="H379" s="177"/>
      <c r="I379" s="177"/>
      <c r="J379" s="2"/>
      <c r="K379" s="2"/>
    </row>
    <row r="380" spans="1:1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ht="15.75" x14ac:dyDescent="0.25">
      <c r="A394" s="2"/>
      <c r="B394" s="2"/>
      <c r="C394" s="223" t="s">
        <v>66</v>
      </c>
      <c r="D394" s="223"/>
      <c r="E394" s="223"/>
      <c r="F394" s="223"/>
      <c r="G394" s="223"/>
      <c r="H394" s="223"/>
      <c r="I394" s="223"/>
      <c r="J394" s="223"/>
      <c r="K394" s="2"/>
    </row>
    <row r="395" spans="1:11" ht="15.75" x14ac:dyDescent="0.25">
      <c r="A395" s="2"/>
      <c r="B395" s="197" t="s">
        <v>300</v>
      </c>
      <c r="C395" s="197"/>
      <c r="D395" s="197"/>
      <c r="E395" s="197"/>
      <c r="F395" s="197"/>
      <c r="G395" s="197"/>
      <c r="H395" s="197"/>
      <c r="I395" s="4"/>
      <c r="J395" s="8"/>
      <c r="K395" s="2"/>
    </row>
    <row r="396" spans="1:11" ht="15.75" x14ac:dyDescent="0.25">
      <c r="A396" s="2"/>
      <c r="B396" s="23" t="s">
        <v>58</v>
      </c>
      <c r="C396" s="4"/>
      <c r="D396" s="4"/>
      <c r="E396" s="4"/>
      <c r="F396" s="4"/>
      <c r="G396" s="4"/>
      <c r="H396" s="4"/>
      <c r="I396" s="4"/>
      <c r="J396" s="2"/>
      <c r="K396" s="2"/>
    </row>
    <row r="397" spans="1:11" ht="15.75" x14ac:dyDescent="0.25">
      <c r="A397" s="2"/>
      <c r="B397" s="2"/>
      <c r="C397" s="2"/>
      <c r="D397" s="2"/>
      <c r="E397" s="2"/>
      <c r="F397" s="2"/>
      <c r="G397" s="2"/>
      <c r="H397" s="5" t="s">
        <v>59</v>
      </c>
      <c r="I397" s="2"/>
      <c r="J397" s="2"/>
      <c r="K397" s="2"/>
    </row>
    <row r="398" spans="1:11" ht="15.75" x14ac:dyDescent="0.25">
      <c r="A398" s="2"/>
      <c r="B398" s="2"/>
      <c r="C398" s="2"/>
      <c r="D398" s="2"/>
      <c r="E398" s="2"/>
      <c r="F398" s="2"/>
      <c r="G398" s="2"/>
      <c r="H398" s="2"/>
      <c r="I398" s="5"/>
      <c r="J398" s="2"/>
      <c r="K398" s="2"/>
    </row>
    <row r="399" spans="1:11" x14ac:dyDescent="0.25">
      <c r="A399" s="2"/>
      <c r="B399" s="181" t="s">
        <v>32</v>
      </c>
      <c r="C399" s="184" t="s">
        <v>109</v>
      </c>
      <c r="D399" s="185"/>
      <c r="E399" s="186"/>
      <c r="F399" s="184" t="s">
        <v>280</v>
      </c>
      <c r="G399" s="185"/>
      <c r="H399" s="186"/>
      <c r="I399" s="2"/>
      <c r="J399" s="2"/>
      <c r="K399" s="2"/>
    </row>
    <row r="400" spans="1:11" x14ac:dyDescent="0.25">
      <c r="A400" s="2"/>
      <c r="B400" s="181"/>
      <c r="C400" s="187"/>
      <c r="D400" s="188"/>
      <c r="E400" s="189"/>
      <c r="F400" s="187"/>
      <c r="G400" s="188"/>
      <c r="H400" s="189"/>
      <c r="I400" s="2"/>
      <c r="J400" s="2"/>
      <c r="K400" s="2"/>
    </row>
    <row r="401" spans="1:12" ht="15.75" x14ac:dyDescent="0.25">
      <c r="A401" s="2"/>
      <c r="B401" s="181"/>
      <c r="C401" s="89" t="s">
        <v>2</v>
      </c>
      <c r="D401" s="89" t="s">
        <v>3</v>
      </c>
      <c r="E401" s="89" t="s">
        <v>30</v>
      </c>
      <c r="F401" s="89" t="s">
        <v>2</v>
      </c>
      <c r="G401" s="89" t="s">
        <v>3</v>
      </c>
      <c r="H401" s="89" t="s">
        <v>30</v>
      </c>
      <c r="I401" s="2"/>
      <c r="J401" s="2"/>
      <c r="K401" s="2"/>
    </row>
    <row r="402" spans="1:12" ht="15.75" x14ac:dyDescent="0.25">
      <c r="A402" s="2"/>
      <c r="B402" s="90" t="s">
        <v>5</v>
      </c>
      <c r="C402" s="57">
        <v>2194</v>
      </c>
      <c r="D402" s="57">
        <v>2500</v>
      </c>
      <c r="E402" s="57">
        <v>412</v>
      </c>
      <c r="F402" s="57">
        <f>315-F403</f>
        <v>259</v>
      </c>
      <c r="G402" s="57">
        <v>327</v>
      </c>
      <c r="H402" s="57">
        <v>150</v>
      </c>
      <c r="I402" s="2"/>
      <c r="J402" s="2"/>
      <c r="K402" s="2"/>
    </row>
    <row r="403" spans="1:12" ht="15.75" x14ac:dyDescent="0.25">
      <c r="A403" s="2"/>
      <c r="B403" s="99" t="s">
        <v>14</v>
      </c>
      <c r="C403" s="57">
        <v>32</v>
      </c>
      <c r="D403" s="57">
        <v>32</v>
      </c>
      <c r="E403" s="57">
        <v>2</v>
      </c>
      <c r="F403" s="57">
        <v>56</v>
      </c>
      <c r="G403" s="57">
        <v>56</v>
      </c>
      <c r="H403" s="57">
        <v>5</v>
      </c>
      <c r="I403" s="2"/>
      <c r="J403" s="2"/>
      <c r="K403" s="2"/>
    </row>
    <row r="404" spans="1:12" ht="15.75" x14ac:dyDescent="0.25">
      <c r="A404" s="2"/>
      <c r="B404" s="99" t="s">
        <v>16</v>
      </c>
      <c r="C404" s="57">
        <v>10</v>
      </c>
      <c r="D404" s="57">
        <v>10</v>
      </c>
      <c r="E404" s="57">
        <v>0</v>
      </c>
      <c r="F404" s="57">
        <v>0</v>
      </c>
      <c r="G404" s="57">
        <v>0</v>
      </c>
      <c r="H404" s="57">
        <v>0</v>
      </c>
      <c r="I404" s="2"/>
      <c r="J404" s="2"/>
      <c r="K404" s="2"/>
    </row>
    <row r="405" spans="1:12" ht="15.75" x14ac:dyDescent="0.25">
      <c r="A405" s="2"/>
      <c r="B405" s="91" t="s">
        <v>31</v>
      </c>
      <c r="C405" s="87">
        <f t="shared" ref="C405:H405" si="13">SUM(C402:C404)</f>
        <v>2236</v>
      </c>
      <c r="D405" s="87">
        <f t="shared" si="13"/>
        <v>2542</v>
      </c>
      <c r="E405" s="87">
        <f t="shared" si="13"/>
        <v>414</v>
      </c>
      <c r="F405" s="76">
        <f t="shared" si="13"/>
        <v>315</v>
      </c>
      <c r="G405" s="76">
        <f t="shared" si="13"/>
        <v>383</v>
      </c>
      <c r="H405" s="76">
        <f t="shared" si="13"/>
        <v>155</v>
      </c>
      <c r="I405" s="2"/>
      <c r="J405" s="2"/>
      <c r="K405" s="2"/>
    </row>
    <row r="406" spans="1:12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177" t="s">
        <v>125</v>
      </c>
      <c r="K406" s="177"/>
      <c r="L406" s="177"/>
    </row>
    <row r="407" spans="1:12" ht="15.75" x14ac:dyDescent="0.25">
      <c r="A407" s="2"/>
      <c r="B407" s="178" t="s">
        <v>301</v>
      </c>
      <c r="C407" s="178"/>
      <c r="D407" s="178"/>
      <c r="E407" s="178"/>
      <c r="F407" s="178"/>
      <c r="G407" s="178"/>
      <c r="H407" s="178"/>
      <c r="I407" s="178"/>
      <c r="J407" s="178"/>
      <c r="K407" s="2"/>
    </row>
    <row r="420" spans="2:8" ht="27.75" customHeight="1" x14ac:dyDescent="0.25">
      <c r="B420" s="96"/>
      <c r="C420" s="240" t="s">
        <v>302</v>
      </c>
      <c r="D420" s="240"/>
      <c r="E420" s="240"/>
      <c r="F420" s="240"/>
      <c r="G420" s="240"/>
      <c r="H420" s="240"/>
    </row>
    <row r="421" spans="2:8" ht="15.75" x14ac:dyDescent="0.25">
      <c r="B421" s="197" t="s">
        <v>303</v>
      </c>
      <c r="C421" s="197"/>
      <c r="D421" s="197"/>
      <c r="E421" s="197"/>
      <c r="F421" s="197"/>
      <c r="G421" s="197"/>
      <c r="H421" s="197"/>
    </row>
    <row r="422" spans="2:8" x14ac:dyDescent="0.25">
      <c r="B422" s="96"/>
      <c r="C422" s="96"/>
      <c r="D422" s="240" t="s">
        <v>111</v>
      </c>
      <c r="E422" s="240"/>
      <c r="F422" s="240"/>
      <c r="G422" s="240"/>
      <c r="H422" s="96"/>
    </row>
    <row r="423" spans="2:8" ht="15.75" x14ac:dyDescent="0.25">
      <c r="B423" s="197" t="s">
        <v>308</v>
      </c>
      <c r="C423" s="197"/>
      <c r="D423" s="197"/>
      <c r="E423" s="197"/>
      <c r="F423" s="197"/>
      <c r="G423" s="197"/>
      <c r="H423" s="197"/>
    </row>
    <row r="424" spans="2:8" x14ac:dyDescent="0.25">
      <c r="B424" s="96"/>
      <c r="C424" s="96"/>
      <c r="D424" s="240" t="s">
        <v>305</v>
      </c>
      <c r="E424" s="240"/>
      <c r="F424" s="240"/>
      <c r="G424" s="240"/>
      <c r="H424" s="96"/>
    </row>
    <row r="425" spans="2:8" ht="15.75" x14ac:dyDescent="0.25">
      <c r="B425" s="197" t="s">
        <v>306</v>
      </c>
      <c r="C425" s="197"/>
      <c r="D425" s="197"/>
      <c r="E425" s="197"/>
      <c r="F425" s="197"/>
      <c r="G425" s="197"/>
      <c r="H425" s="197"/>
    </row>
    <row r="426" spans="2:8" x14ac:dyDescent="0.25">
      <c r="B426" s="96"/>
      <c r="C426" s="96"/>
      <c r="D426" s="240" t="s">
        <v>304</v>
      </c>
      <c r="E426" s="240"/>
      <c r="F426" s="240"/>
      <c r="G426" s="240"/>
      <c r="H426" s="96"/>
    </row>
    <row r="427" spans="2:8" ht="15.75" x14ac:dyDescent="0.25">
      <c r="B427" s="197" t="s">
        <v>307</v>
      </c>
      <c r="C427" s="197"/>
      <c r="D427" s="197"/>
      <c r="E427" s="197"/>
      <c r="F427" s="197"/>
      <c r="G427" s="197"/>
      <c r="H427" s="197"/>
    </row>
  </sheetData>
  <mergeCells count="124">
    <mergeCell ref="B64:E64"/>
    <mergeCell ref="A89:F89"/>
    <mergeCell ref="B111:F111"/>
    <mergeCell ref="C183:D183"/>
    <mergeCell ref="E183:F183"/>
    <mergeCell ref="D424:G424"/>
    <mergeCell ref="B425:H425"/>
    <mergeCell ref="B272:I272"/>
    <mergeCell ref="G273:H273"/>
    <mergeCell ref="E242:H243"/>
    <mergeCell ref="E244:F244"/>
    <mergeCell ref="G244:H244"/>
    <mergeCell ref="E245:F245"/>
    <mergeCell ref="H207:I207"/>
    <mergeCell ref="E247:F247"/>
    <mergeCell ref="B249:I249"/>
    <mergeCell ref="G245:H245"/>
    <mergeCell ref="G246:H246"/>
    <mergeCell ref="C333:E334"/>
    <mergeCell ref="F333:H334"/>
    <mergeCell ref="B340:I340"/>
    <mergeCell ref="C345:E346"/>
    <mergeCell ref="F345:H346"/>
    <mergeCell ref="C352:J352"/>
    <mergeCell ref="B329:F329"/>
    <mergeCell ref="D426:G426"/>
    <mergeCell ref="B427:H427"/>
    <mergeCell ref="B355:B357"/>
    <mergeCell ref="C355:E356"/>
    <mergeCell ref="F355:H356"/>
    <mergeCell ref="D422:G422"/>
    <mergeCell ref="B423:H423"/>
    <mergeCell ref="B421:H421"/>
    <mergeCell ref="C420:H420"/>
    <mergeCell ref="B376:J376"/>
    <mergeCell ref="I377:K377"/>
    <mergeCell ref="C394:J394"/>
    <mergeCell ref="B399:B401"/>
    <mergeCell ref="C399:E400"/>
    <mergeCell ref="F399:H400"/>
    <mergeCell ref="A1:J1"/>
    <mergeCell ref="A5:J5"/>
    <mergeCell ref="A2:J2"/>
    <mergeCell ref="B41:B46"/>
    <mergeCell ref="A7:A28"/>
    <mergeCell ref="A41:A46"/>
    <mergeCell ref="A4:I4"/>
    <mergeCell ref="B7:B28"/>
    <mergeCell ref="B315:H315"/>
    <mergeCell ref="B395:H395"/>
    <mergeCell ref="C363:J363"/>
    <mergeCell ref="B367:B369"/>
    <mergeCell ref="C367:E368"/>
    <mergeCell ref="F367:H368"/>
    <mergeCell ref="B317:F317"/>
    <mergeCell ref="B341:J341"/>
    <mergeCell ref="B321:B323"/>
    <mergeCell ref="C321:E322"/>
    <mergeCell ref="F321:H322"/>
    <mergeCell ref="B327:H327"/>
    <mergeCell ref="B345:B347"/>
    <mergeCell ref="B354:H354"/>
    <mergeCell ref="B353:H353"/>
    <mergeCell ref="B364:H364"/>
    <mergeCell ref="B333:B335"/>
    <mergeCell ref="A52:C52"/>
    <mergeCell ref="A55:G55"/>
    <mergeCell ref="A65:H65"/>
    <mergeCell ref="A54:H54"/>
    <mergeCell ref="A162:J162"/>
    <mergeCell ref="C177:E177"/>
    <mergeCell ref="F160:H160"/>
    <mergeCell ref="G163:H163"/>
    <mergeCell ref="F265:H266"/>
    <mergeCell ref="C242:D243"/>
    <mergeCell ref="G250:H250"/>
    <mergeCell ref="E246:F246"/>
    <mergeCell ref="B242:B244"/>
    <mergeCell ref="G183:H183"/>
    <mergeCell ref="I183:J183"/>
    <mergeCell ref="B190:I190"/>
    <mergeCell ref="B147:I147"/>
    <mergeCell ref="A149:I149"/>
    <mergeCell ref="A151:J151"/>
    <mergeCell ref="B153:B154"/>
    <mergeCell ref="B291:B293"/>
    <mergeCell ref="C291:E292"/>
    <mergeCell ref="F291:H292"/>
    <mergeCell ref="C265:E266"/>
    <mergeCell ref="C153:E153"/>
    <mergeCell ref="F153:H153"/>
    <mergeCell ref="C160:E160"/>
    <mergeCell ref="I191:J191"/>
    <mergeCell ref="C204:G204"/>
    <mergeCell ref="G247:H247"/>
    <mergeCell ref="B262:I263"/>
    <mergeCell ref="B265:B267"/>
    <mergeCell ref="B205:J205"/>
    <mergeCell ref="B178:J178"/>
    <mergeCell ref="B183:B184"/>
    <mergeCell ref="A29:A40"/>
    <mergeCell ref="B29:B40"/>
    <mergeCell ref="A47:A51"/>
    <mergeCell ref="B47:B51"/>
    <mergeCell ref="F303:G303"/>
    <mergeCell ref="F304:G304"/>
    <mergeCell ref="J406:L406"/>
    <mergeCell ref="G379:I379"/>
    <mergeCell ref="B407:J407"/>
    <mergeCell ref="B300:I300"/>
    <mergeCell ref="G301:H301"/>
    <mergeCell ref="B206:C206"/>
    <mergeCell ref="G206:I206"/>
    <mergeCell ref="B207:C207"/>
    <mergeCell ref="B212:J212"/>
    <mergeCell ref="B214:B216"/>
    <mergeCell ref="C214:E215"/>
    <mergeCell ref="F214:H215"/>
    <mergeCell ref="B223:I223"/>
    <mergeCell ref="H224:I224"/>
    <mergeCell ref="B237:F237"/>
    <mergeCell ref="B238:H238"/>
    <mergeCell ref="E241:G241"/>
    <mergeCell ref="B288:I289"/>
  </mergeCells>
  <pageMargins left="0.7" right="0.7" top="0.75" bottom="0.75" header="0.3" footer="0.3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2020-12-29T10:05:50Z</dcterms:modified>
</cp:coreProperties>
</file>